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5600" windowHeight="11700" tabRatio="958"/>
  </bookViews>
  <sheets>
    <sheet name="Приложение 5" sheetId="1" r:id="rId1"/>
    <sheet name="Приложение 6" sheetId="3" r:id="rId2"/>
    <sheet name="Приложение 7" sheetId="29" r:id="rId3"/>
    <sheet name="Приложение 8" sheetId="28" r:id="rId4"/>
    <sheet name="Приложение 9" sheetId="25" r:id="rId5"/>
    <sheet name="Приложение 10" sheetId="14" r:id="rId6"/>
    <sheet name="Приложение 11" sheetId="26" r:id="rId7"/>
    <sheet name="Приложение 12" sheetId="27" r:id="rId8"/>
  </sheets>
  <definedNames>
    <definedName name="_xlnm._FilterDatabase" localSheetId="0" hidden="1">'Приложение 5'!$A$8:$H$164</definedName>
    <definedName name="_xlnm._FilterDatabase" localSheetId="1" hidden="1">'Приложение 6'!$A$7:$H$140</definedName>
    <definedName name="_xlnm._FilterDatabase" localSheetId="2" hidden="1">'Приложение 7'!$A$7:$I$164</definedName>
    <definedName name="_xlnm.Print_Titles" localSheetId="0">'Приложение 5'!$8:$8</definedName>
    <definedName name="_xlnm.Print_Titles" localSheetId="2">'Приложение 7'!$7:$7</definedName>
  </definedNames>
  <calcPr calcId="125725"/>
</workbook>
</file>

<file path=xl/calcChain.xml><?xml version="1.0" encoding="utf-8"?>
<calcChain xmlns="http://schemas.openxmlformats.org/spreadsheetml/2006/main">
  <c r="G77" i="29"/>
  <c r="F17" i="3"/>
  <c r="J12" i="25"/>
  <c r="F77" i="1"/>
  <c r="F85"/>
  <c r="J11" i="25"/>
  <c r="H55" i="3"/>
  <c r="H54" s="1"/>
  <c r="G55"/>
  <c r="G54" s="1"/>
  <c r="H52"/>
  <c r="H51" s="1"/>
  <c r="G52"/>
  <c r="G51" s="1"/>
  <c r="F55"/>
  <c r="F54"/>
  <c r="F52"/>
  <c r="F51" s="1"/>
  <c r="I162" i="29"/>
  <c r="I161" s="1"/>
  <c r="H162"/>
  <c r="G162"/>
  <c r="G161" s="1"/>
  <c r="G160" s="1"/>
  <c r="G159" s="1"/>
  <c r="G158" s="1"/>
  <c r="H161"/>
  <c r="H160" s="1"/>
  <c r="I160"/>
  <c r="I159" s="1"/>
  <c r="I158" s="1"/>
  <c r="H159"/>
  <c r="H158" s="1"/>
  <c r="I156"/>
  <c r="H156"/>
  <c r="G156"/>
  <c r="I154"/>
  <c r="I153" s="1"/>
  <c r="H154"/>
  <c r="G154"/>
  <c r="H153"/>
  <c r="H152" s="1"/>
  <c r="I152"/>
  <c r="I151" s="1"/>
  <c r="I150" s="1"/>
  <c r="H151"/>
  <c r="H150" s="1"/>
  <c r="I148"/>
  <c r="H148"/>
  <c r="H147" s="1"/>
  <c r="G148"/>
  <c r="I147"/>
  <c r="I146" s="1"/>
  <c r="I145" s="1"/>
  <c r="I144" s="1"/>
  <c r="G147"/>
  <c r="G146" s="1"/>
  <c r="H146"/>
  <c r="H145" s="1"/>
  <c r="H144" s="1"/>
  <c r="G145"/>
  <c r="G144" s="1"/>
  <c r="I142"/>
  <c r="I141" s="1"/>
  <c r="H142"/>
  <c r="G142"/>
  <c r="G141" s="1"/>
  <c r="H141"/>
  <c r="I139"/>
  <c r="I138" s="1"/>
  <c r="H139"/>
  <c r="G139"/>
  <c r="G138" s="1"/>
  <c r="H138"/>
  <c r="I136"/>
  <c r="I135" s="1"/>
  <c r="H136"/>
  <c r="G136"/>
  <c r="G135" s="1"/>
  <c r="H135"/>
  <c r="I133"/>
  <c r="H133"/>
  <c r="G133"/>
  <c r="I131"/>
  <c r="H131"/>
  <c r="H128" s="1"/>
  <c r="G131"/>
  <c r="I129"/>
  <c r="I128" s="1"/>
  <c r="I124" s="1"/>
  <c r="I123" s="1"/>
  <c r="I122" s="1"/>
  <c r="H129"/>
  <c r="G129"/>
  <c r="G128" s="1"/>
  <c r="I126"/>
  <c r="I125" s="1"/>
  <c r="H126"/>
  <c r="G126"/>
  <c r="G125" s="1"/>
  <c r="H125"/>
  <c r="I120"/>
  <c r="I119" s="1"/>
  <c r="H120"/>
  <c r="H119" s="1"/>
  <c r="G120"/>
  <c r="G119" s="1"/>
  <c r="H117"/>
  <c r="G117"/>
  <c r="H116"/>
  <c r="G116"/>
  <c r="I113"/>
  <c r="I112" s="1"/>
  <c r="I111" s="1"/>
  <c r="H113"/>
  <c r="H112" s="1"/>
  <c r="G113"/>
  <c r="G112" s="1"/>
  <c r="G111" s="1"/>
  <c r="H111"/>
  <c r="I109"/>
  <c r="I108" s="1"/>
  <c r="I107" s="1"/>
  <c r="H109"/>
  <c r="H108" s="1"/>
  <c r="H107" s="1"/>
  <c r="G109"/>
  <c r="G108" s="1"/>
  <c r="G107" s="1"/>
  <c r="I105"/>
  <c r="I104" s="1"/>
  <c r="I103" s="1"/>
  <c r="H105"/>
  <c r="H104" s="1"/>
  <c r="H103" s="1"/>
  <c r="G105"/>
  <c r="G104"/>
  <c r="G103" s="1"/>
  <c r="I101"/>
  <c r="H101"/>
  <c r="G101"/>
  <c r="I99"/>
  <c r="H99"/>
  <c r="H98" s="1"/>
  <c r="H97" s="1"/>
  <c r="G99"/>
  <c r="I93"/>
  <c r="I92" s="1"/>
  <c r="H93"/>
  <c r="G93"/>
  <c r="G92" s="1"/>
  <c r="H92"/>
  <c r="I90"/>
  <c r="I89" s="1"/>
  <c r="H90"/>
  <c r="G90"/>
  <c r="G89" s="1"/>
  <c r="G88" s="1"/>
  <c r="G87" s="1"/>
  <c r="H89"/>
  <c r="H88" s="1"/>
  <c r="H87" s="1"/>
  <c r="I88"/>
  <c r="I87" s="1"/>
  <c r="I84"/>
  <c r="H84"/>
  <c r="G84"/>
  <c r="I82"/>
  <c r="I81" s="1"/>
  <c r="H82"/>
  <c r="G82"/>
  <c r="I80"/>
  <c r="I78"/>
  <c r="H78"/>
  <c r="G78"/>
  <c r="I76"/>
  <c r="I75" s="1"/>
  <c r="H76"/>
  <c r="G76"/>
  <c r="H75"/>
  <c r="H74" s="1"/>
  <c r="I74"/>
  <c r="I73" s="1"/>
  <c r="H73"/>
  <c r="I69"/>
  <c r="I68" s="1"/>
  <c r="H69"/>
  <c r="G69"/>
  <c r="G68" s="1"/>
  <c r="G67" s="1"/>
  <c r="G66" s="1"/>
  <c r="G65" s="1"/>
  <c r="H68"/>
  <c r="H67" s="1"/>
  <c r="I67"/>
  <c r="I66" s="1"/>
  <c r="I65" s="1"/>
  <c r="H66"/>
  <c r="H65" s="1"/>
  <c r="I63"/>
  <c r="H63"/>
  <c r="H60" s="1"/>
  <c r="H59" s="1"/>
  <c r="H58" s="1"/>
  <c r="G63"/>
  <c r="I61"/>
  <c r="I60" s="1"/>
  <c r="I59" s="1"/>
  <c r="I58" s="1"/>
  <c r="H61"/>
  <c r="G61"/>
  <c r="G60" s="1"/>
  <c r="G59" s="1"/>
  <c r="G58" s="1"/>
  <c r="I55"/>
  <c r="H55"/>
  <c r="G55"/>
  <c r="I53"/>
  <c r="H53"/>
  <c r="G53"/>
  <c r="I51"/>
  <c r="I50" s="1"/>
  <c r="H51"/>
  <c r="G51"/>
  <c r="G50" s="1"/>
  <c r="I48"/>
  <c r="I47" s="1"/>
  <c r="H48"/>
  <c r="G48"/>
  <c r="G47" s="1"/>
  <c r="G46" s="1"/>
  <c r="G45" s="1"/>
  <c r="H47"/>
  <c r="I43"/>
  <c r="H43"/>
  <c r="H42" s="1"/>
  <c r="H41" s="1"/>
  <c r="H40" s="1"/>
  <c r="G43"/>
  <c r="I42"/>
  <c r="I41" s="1"/>
  <c r="I40" s="1"/>
  <c r="G42"/>
  <c r="G41" s="1"/>
  <c r="G40" s="1"/>
  <c r="I38"/>
  <c r="I37" s="1"/>
  <c r="I36" s="1"/>
  <c r="I35" s="1"/>
  <c r="H38"/>
  <c r="H37" s="1"/>
  <c r="H36" s="1"/>
  <c r="H35" s="1"/>
  <c r="G38"/>
  <c r="G37"/>
  <c r="G36" s="1"/>
  <c r="G35" s="1"/>
  <c r="I33"/>
  <c r="H33"/>
  <c r="H32" s="1"/>
  <c r="G33"/>
  <c r="I32"/>
  <c r="G32"/>
  <c r="I30"/>
  <c r="I29" s="1"/>
  <c r="H30"/>
  <c r="H29" s="1"/>
  <c r="G30"/>
  <c r="G29"/>
  <c r="I27"/>
  <c r="H27"/>
  <c r="H24" s="1"/>
  <c r="G27"/>
  <c r="I25"/>
  <c r="I24" s="1"/>
  <c r="H25"/>
  <c r="G25"/>
  <c r="G24" s="1"/>
  <c r="I22"/>
  <c r="I21" s="1"/>
  <c r="H22"/>
  <c r="G22"/>
  <c r="G21" s="1"/>
  <c r="G20" s="1"/>
  <c r="G19" s="1"/>
  <c r="H21"/>
  <c r="I17"/>
  <c r="I16" s="1"/>
  <c r="H17"/>
  <c r="G17"/>
  <c r="G16" s="1"/>
  <c r="H16"/>
  <c r="I14"/>
  <c r="I13" s="1"/>
  <c r="I12" s="1"/>
  <c r="I11" s="1"/>
  <c r="H14"/>
  <c r="G14"/>
  <c r="G13" s="1"/>
  <c r="G12" s="1"/>
  <c r="G11" s="1"/>
  <c r="H13"/>
  <c r="H12" s="1"/>
  <c r="H11" s="1"/>
  <c r="H81" l="1"/>
  <c r="H80" s="1"/>
  <c r="H72" s="1"/>
  <c r="H71" s="1"/>
  <c r="G115"/>
  <c r="I98"/>
  <c r="I97" s="1"/>
  <c r="I96" s="1"/>
  <c r="I95" s="1"/>
  <c r="I86" s="1"/>
  <c r="G98"/>
  <c r="G97" s="1"/>
  <c r="G96" s="1"/>
  <c r="G95" s="1"/>
  <c r="G86" s="1"/>
  <c r="G81"/>
  <c r="G80" s="1"/>
  <c r="I46"/>
  <c r="I45" s="1"/>
  <c r="H50"/>
  <c r="H46" s="1"/>
  <c r="H45" s="1"/>
  <c r="H10" s="1"/>
  <c r="I20"/>
  <c r="I19" s="1"/>
  <c r="I10" s="1"/>
  <c r="H20"/>
  <c r="H19" s="1"/>
  <c r="I72"/>
  <c r="I71" s="1"/>
  <c r="G75"/>
  <c r="G74" s="1"/>
  <c r="G73" s="1"/>
  <c r="H115"/>
  <c r="G124"/>
  <c r="G123" s="1"/>
  <c r="G122" s="1"/>
  <c r="G153"/>
  <c r="G152" s="1"/>
  <c r="G151" s="1"/>
  <c r="G150" s="1"/>
  <c r="G10"/>
  <c r="H96"/>
  <c r="H95" s="1"/>
  <c r="H86" s="1"/>
  <c r="H124"/>
  <c r="H123" s="1"/>
  <c r="H122" s="1"/>
  <c r="H142" i="1"/>
  <c r="G142"/>
  <c r="H141"/>
  <c r="G141"/>
  <c r="F142"/>
  <c r="F141" s="1"/>
  <c r="H139"/>
  <c r="H138" s="1"/>
  <c r="G139"/>
  <c r="G138" s="1"/>
  <c r="F139"/>
  <c r="F138" s="1"/>
  <c r="I164" i="29" l="1"/>
  <c r="I9" s="1"/>
  <c r="G72"/>
  <c r="G71" s="1"/>
  <c r="G164" s="1"/>
  <c r="G9" s="1"/>
  <c r="H164"/>
  <c r="H9" s="1"/>
  <c r="D10" i="28"/>
  <c r="C10"/>
  <c r="B10"/>
  <c r="C9" i="26"/>
  <c r="E9"/>
  <c r="F9"/>
  <c r="H9"/>
  <c r="I9"/>
  <c r="K9"/>
  <c r="G77" i="3"/>
  <c r="H77"/>
  <c r="G61"/>
  <c r="H61"/>
  <c r="F61"/>
  <c r="H156" i="1" l="1"/>
  <c r="G156"/>
  <c r="F156"/>
  <c r="L13" i="25" l="1"/>
  <c r="K13"/>
  <c r="J13"/>
  <c r="H97" i="3"/>
  <c r="G97"/>
  <c r="J10" i="25" l="1"/>
  <c r="H17" i="1"/>
  <c r="H16" s="1"/>
  <c r="G17"/>
  <c r="G16" s="1"/>
  <c r="F17"/>
  <c r="F16" s="1"/>
  <c r="F14"/>
  <c r="F77" i="3"/>
  <c r="H101" i="1" l="1"/>
  <c r="G101"/>
  <c r="F69" l="1"/>
  <c r="F68" s="1"/>
  <c r="F67" s="1"/>
  <c r="G69"/>
  <c r="G68" s="1"/>
  <c r="G67" s="1"/>
  <c r="H69"/>
  <c r="H68" s="1"/>
  <c r="H67" s="1"/>
  <c r="H53" l="1"/>
  <c r="G53"/>
  <c r="H76" i="3" l="1"/>
  <c r="G76"/>
  <c r="H74"/>
  <c r="H73" s="1"/>
  <c r="G74"/>
  <c r="G73" s="1"/>
  <c r="H71"/>
  <c r="G71"/>
  <c r="H78" i="1" l="1"/>
  <c r="G78"/>
  <c r="H84"/>
  <c r="G84"/>
  <c r="F76" i="3"/>
  <c r="F74"/>
  <c r="F73" s="1"/>
  <c r="F97"/>
  <c r="F53" i="1"/>
  <c r="H23" i="3"/>
  <c r="G23"/>
  <c r="H135"/>
  <c r="H134" s="1"/>
  <c r="G135"/>
  <c r="G134" s="1"/>
  <c r="H132"/>
  <c r="H131" s="1"/>
  <c r="G132"/>
  <c r="G131" s="1"/>
  <c r="H120" i="1"/>
  <c r="H119" s="1"/>
  <c r="G120"/>
  <c r="G119" s="1"/>
  <c r="G117"/>
  <c r="G116" s="1"/>
  <c r="G115" l="1"/>
  <c r="F132" i="3"/>
  <c r="F131" s="1"/>
  <c r="F135"/>
  <c r="F134" s="1"/>
  <c r="F120" i="1"/>
  <c r="F119" s="1"/>
  <c r="F117"/>
  <c r="F116" s="1"/>
  <c r="F71" i="3"/>
  <c r="F23"/>
  <c r="F78" i="1"/>
  <c r="F101"/>
  <c r="F84"/>
  <c r="F115" l="1"/>
  <c r="C18" i="14" l="1"/>
  <c r="C17" s="1"/>
  <c r="C16" s="1"/>
  <c r="C14"/>
  <c r="C13" s="1"/>
  <c r="C12" s="1"/>
  <c r="D18"/>
  <c r="D17" s="1"/>
  <c r="D16" s="1"/>
  <c r="D14"/>
  <c r="D13" s="1"/>
  <c r="D12" s="1"/>
  <c r="C11" l="1"/>
  <c r="C20" s="1"/>
  <c r="C10" s="1"/>
  <c r="D11"/>
  <c r="D20" s="1"/>
  <c r="D10" s="1"/>
  <c r="H138" i="3" l="1"/>
  <c r="H137" s="1"/>
  <c r="G138"/>
  <c r="G137" s="1"/>
  <c r="F138"/>
  <c r="F137" s="1"/>
  <c r="F128"/>
  <c r="F127" s="1"/>
  <c r="F125"/>
  <c r="F124" s="1"/>
  <c r="F122"/>
  <c r="F120"/>
  <c r="F117"/>
  <c r="F116" s="1"/>
  <c r="F114"/>
  <c r="F113" s="1"/>
  <c r="F111"/>
  <c r="F109"/>
  <c r="F106"/>
  <c r="F105" s="1"/>
  <c r="F103"/>
  <c r="F102" s="1"/>
  <c r="F99"/>
  <c r="F95"/>
  <c r="F92"/>
  <c r="F91" s="1"/>
  <c r="F89"/>
  <c r="F88" s="1"/>
  <c r="F86"/>
  <c r="F84"/>
  <c r="F81"/>
  <c r="F80" s="1"/>
  <c r="F69"/>
  <c r="F65"/>
  <c r="F64" s="1"/>
  <c r="F63" s="1"/>
  <c r="F59"/>
  <c r="F49"/>
  <c r="F48" s="1"/>
  <c r="F46"/>
  <c r="F44"/>
  <c r="F42"/>
  <c r="F39"/>
  <c r="F38" s="1"/>
  <c r="F35"/>
  <c r="F34" s="1"/>
  <c r="F33" s="1"/>
  <c r="F31"/>
  <c r="F30" s="1"/>
  <c r="F29" s="1"/>
  <c r="F27"/>
  <c r="F26" s="1"/>
  <c r="F25" s="1"/>
  <c r="F21"/>
  <c r="F16"/>
  <c r="F15" s="1"/>
  <c r="F11"/>
  <c r="F10" s="1"/>
  <c r="F9" s="1"/>
  <c r="G128"/>
  <c r="G127" s="1"/>
  <c r="G125"/>
  <c r="G124" s="1"/>
  <c r="G122"/>
  <c r="G120"/>
  <c r="G117"/>
  <c r="G116" s="1"/>
  <c r="G114"/>
  <c r="G113" s="1"/>
  <c r="G111"/>
  <c r="G109"/>
  <c r="G106"/>
  <c r="G105" s="1"/>
  <c r="G103"/>
  <c r="G102" s="1"/>
  <c r="G99"/>
  <c r="G95"/>
  <c r="G92"/>
  <c r="G91" s="1"/>
  <c r="G89"/>
  <c r="G88" s="1"/>
  <c r="G86"/>
  <c r="G84"/>
  <c r="G81"/>
  <c r="G80" s="1"/>
  <c r="G69"/>
  <c r="G68" s="1"/>
  <c r="G67" s="1"/>
  <c r="G65"/>
  <c r="G64" s="1"/>
  <c r="G63" s="1"/>
  <c r="G59"/>
  <c r="G58" s="1"/>
  <c r="G57" s="1"/>
  <c r="G49"/>
  <c r="G48" s="1"/>
  <c r="G46"/>
  <c r="G44"/>
  <c r="G42"/>
  <c r="G41" s="1"/>
  <c r="G39"/>
  <c r="G38" s="1"/>
  <c r="G35"/>
  <c r="G34" s="1"/>
  <c r="G33" s="1"/>
  <c r="G31"/>
  <c r="G30" s="1"/>
  <c r="G29" s="1"/>
  <c r="G27"/>
  <c r="G26" s="1"/>
  <c r="G25" s="1"/>
  <c r="G21"/>
  <c r="G16"/>
  <c r="G15" s="1"/>
  <c r="G14" s="1"/>
  <c r="G13" s="1"/>
  <c r="G11"/>
  <c r="G10" s="1"/>
  <c r="G9" s="1"/>
  <c r="G20" l="1"/>
  <c r="G19" s="1"/>
  <c r="G18" s="1"/>
  <c r="G37"/>
  <c r="F41"/>
  <c r="F37"/>
  <c r="F58"/>
  <c r="F57" s="1"/>
  <c r="F94"/>
  <c r="F108"/>
  <c r="G108"/>
  <c r="F83"/>
  <c r="F68"/>
  <c r="F67" s="1"/>
  <c r="F20"/>
  <c r="F19" s="1"/>
  <c r="F18" s="1"/>
  <c r="G119"/>
  <c r="F119"/>
  <c r="G94"/>
  <c r="G83"/>
  <c r="G79" s="1"/>
  <c r="F14"/>
  <c r="F13" s="1"/>
  <c r="H69"/>
  <c r="H68" s="1"/>
  <c r="H67" s="1"/>
  <c r="H16"/>
  <c r="H15" s="1"/>
  <c r="H14" s="1"/>
  <c r="H13" s="1"/>
  <c r="F162" i="1"/>
  <c r="F161" s="1"/>
  <c r="F160" s="1"/>
  <c r="F159" s="1"/>
  <c r="F158" s="1"/>
  <c r="F154"/>
  <c r="F148"/>
  <c r="F147" s="1"/>
  <c r="F146" s="1"/>
  <c r="F145" s="1"/>
  <c r="F144" s="1"/>
  <c r="F136"/>
  <c r="F135" s="1"/>
  <c r="F133"/>
  <c r="F131"/>
  <c r="F129"/>
  <c r="F126"/>
  <c r="F125" s="1"/>
  <c r="F113"/>
  <c r="F112" s="1"/>
  <c r="F111" s="1"/>
  <c r="F109"/>
  <c r="F108" s="1"/>
  <c r="F107" s="1"/>
  <c r="F105"/>
  <c r="F104" s="1"/>
  <c r="F103" s="1"/>
  <c r="F99"/>
  <c r="F93"/>
  <c r="F92" s="1"/>
  <c r="F90"/>
  <c r="F89" s="1"/>
  <c r="F82"/>
  <c r="F81" s="1"/>
  <c r="F80" s="1"/>
  <c r="F76"/>
  <c r="F63"/>
  <c r="F61"/>
  <c r="F55"/>
  <c r="F51"/>
  <c r="F48"/>
  <c r="F47" s="1"/>
  <c r="F43"/>
  <c r="F42" s="1"/>
  <c r="F41" s="1"/>
  <c r="F40" s="1"/>
  <c r="F38"/>
  <c r="F37" s="1"/>
  <c r="F36" s="1"/>
  <c r="F35" s="1"/>
  <c r="F33"/>
  <c r="F32" s="1"/>
  <c r="F30"/>
  <c r="F29" s="1"/>
  <c r="F27"/>
  <c r="F25"/>
  <c r="F22"/>
  <c r="F21" s="1"/>
  <c r="F13"/>
  <c r="F12" s="1"/>
  <c r="G162"/>
  <c r="G161" s="1"/>
  <c r="G160" s="1"/>
  <c r="G159" s="1"/>
  <c r="G158" s="1"/>
  <c r="G154"/>
  <c r="G153" s="1"/>
  <c r="G152" s="1"/>
  <c r="G151" s="1"/>
  <c r="G148"/>
  <c r="G147" s="1"/>
  <c r="G146" s="1"/>
  <c r="G145" s="1"/>
  <c r="G144" s="1"/>
  <c r="G136"/>
  <c r="G135" s="1"/>
  <c r="G133"/>
  <c r="G131"/>
  <c r="G129"/>
  <c r="G126"/>
  <c r="G125" s="1"/>
  <c r="G113"/>
  <c r="G112" s="1"/>
  <c r="G111" s="1"/>
  <c r="G109"/>
  <c r="G108" s="1"/>
  <c r="G107" s="1"/>
  <c r="G105"/>
  <c r="G104" s="1"/>
  <c r="G103" s="1"/>
  <c r="G99"/>
  <c r="G93"/>
  <c r="G92" s="1"/>
  <c r="G90"/>
  <c r="G89" s="1"/>
  <c r="G82"/>
  <c r="G81" s="1"/>
  <c r="G80" s="1"/>
  <c r="G76"/>
  <c r="G75" s="1"/>
  <c r="G74" s="1"/>
  <c r="G73" s="1"/>
  <c r="G63"/>
  <c r="G61"/>
  <c r="G55"/>
  <c r="G51"/>
  <c r="G48"/>
  <c r="G47" s="1"/>
  <c r="G43"/>
  <c r="G42" s="1"/>
  <c r="G41" s="1"/>
  <c r="G40" s="1"/>
  <c r="G38"/>
  <c r="G37" s="1"/>
  <c r="G36" s="1"/>
  <c r="G35" s="1"/>
  <c r="G33"/>
  <c r="G32" s="1"/>
  <c r="G30"/>
  <c r="G29" s="1"/>
  <c r="G27"/>
  <c r="G25"/>
  <c r="G22"/>
  <c r="G21" s="1"/>
  <c r="G14"/>
  <c r="G13" s="1"/>
  <c r="G12" s="1"/>
  <c r="G11" s="1"/>
  <c r="G140" i="3" l="1"/>
  <c r="F79"/>
  <c r="F140" s="1"/>
  <c r="G72" i="1"/>
  <c r="G71" s="1"/>
  <c r="F153"/>
  <c r="F152" s="1"/>
  <c r="F11"/>
  <c r="G98"/>
  <c r="G97" s="1"/>
  <c r="G96" s="1"/>
  <c r="G50"/>
  <c r="G46" s="1"/>
  <c r="G45" s="1"/>
  <c r="F50"/>
  <c r="F46" s="1"/>
  <c r="F45" s="1"/>
  <c r="F98"/>
  <c r="F97" s="1"/>
  <c r="G128"/>
  <c r="G124" s="1"/>
  <c r="G123" s="1"/>
  <c r="F75"/>
  <c r="F74" s="1"/>
  <c r="F73" s="1"/>
  <c r="F128"/>
  <c r="F124" s="1"/>
  <c r="F123" s="1"/>
  <c r="F66"/>
  <c r="F60"/>
  <c r="F59" s="1"/>
  <c r="F58" s="1"/>
  <c r="G60"/>
  <c r="G59" s="1"/>
  <c r="G58" s="1"/>
  <c r="G24"/>
  <c r="G20" s="1"/>
  <c r="G88"/>
  <c r="G87" s="1"/>
  <c r="G150"/>
  <c r="F24"/>
  <c r="F88"/>
  <c r="F87" s="1"/>
  <c r="G66"/>
  <c r="F151" l="1"/>
  <c r="F150" s="1"/>
  <c r="G19"/>
  <c r="G10" s="1"/>
  <c r="F20"/>
  <c r="F19" s="1"/>
  <c r="F10" s="1"/>
  <c r="F72"/>
  <c r="F71" s="1"/>
  <c r="F96"/>
  <c r="F95" s="1"/>
  <c r="F86" s="1"/>
  <c r="F65"/>
  <c r="G65"/>
  <c r="G95"/>
  <c r="G86" s="1"/>
  <c r="H162"/>
  <c r="H161" s="1"/>
  <c r="H160" s="1"/>
  <c r="H159" s="1"/>
  <c r="H158" s="1"/>
  <c r="H82"/>
  <c r="H81" s="1"/>
  <c r="H80" s="1"/>
  <c r="H76"/>
  <c r="H75" s="1"/>
  <c r="H74" s="1"/>
  <c r="H73" s="1"/>
  <c r="H72" l="1"/>
  <c r="H71" s="1"/>
  <c r="G122"/>
  <c r="G164" s="1"/>
  <c r="F122"/>
  <c r="F164" s="1"/>
  <c r="H128" i="3" l="1"/>
  <c r="H127" s="1"/>
  <c r="H111"/>
  <c r="H89"/>
  <c r="H84"/>
  <c r="H86"/>
  <c r="H59"/>
  <c r="H58" s="1"/>
  <c r="H57" s="1"/>
  <c r="H49" l="1"/>
  <c r="H48" s="1"/>
  <c r="H33" i="1"/>
  <c r="H32" s="1"/>
  <c r="E18" i="14" l="1"/>
  <c r="E17" s="1"/>
  <c r="E16" s="1"/>
  <c r="E14"/>
  <c r="E13" s="1"/>
  <c r="E12" s="1"/>
  <c r="E11" l="1"/>
  <c r="E20" s="1"/>
  <c r="E10" l="1"/>
  <c r="H11" i="3" l="1"/>
  <c r="H10" s="1"/>
  <c r="H9" s="1"/>
  <c r="H103" l="1"/>
  <c r="H102" s="1"/>
  <c r="H46"/>
  <c r="H44"/>
  <c r="H42"/>
  <c r="H39"/>
  <c r="H38" s="1"/>
  <c r="H114"/>
  <c r="H113" s="1"/>
  <c r="H65"/>
  <c r="H64" s="1"/>
  <c r="H63" s="1"/>
  <c r="H35"/>
  <c r="H34" s="1"/>
  <c r="H31"/>
  <c r="H30" s="1"/>
  <c r="H27"/>
  <c r="H26" s="1"/>
  <c r="H21"/>
  <c r="H20" s="1"/>
  <c r="H109"/>
  <c r="H108" s="1"/>
  <c r="H122"/>
  <c r="H120"/>
  <c r="H99"/>
  <c r="H95"/>
  <c r="H92"/>
  <c r="H91" s="1"/>
  <c r="H117"/>
  <c r="H116" s="1"/>
  <c r="H88"/>
  <c r="H125"/>
  <c r="H124" s="1"/>
  <c r="H81"/>
  <c r="H80" s="1"/>
  <c r="H106"/>
  <c r="H105" s="1"/>
  <c r="H37" l="1"/>
  <c r="H41"/>
  <c r="H29"/>
  <c r="H25"/>
  <c r="H94"/>
  <c r="H79" s="1"/>
  <c r="H119"/>
  <c r="H19"/>
  <c r="H33"/>
  <c r="H83"/>
  <c r="H30" i="1"/>
  <c r="H29" s="1"/>
  <c r="H18" i="3" l="1"/>
  <c r="H140" s="1"/>
  <c r="H154" i="1"/>
  <c r="H153" s="1"/>
  <c r="H148"/>
  <c r="H147" s="1"/>
  <c r="H146" s="1"/>
  <c r="H145" s="1"/>
  <c r="H144" s="1"/>
  <c r="H136"/>
  <c r="H135" s="1"/>
  <c r="H133"/>
  <c r="H131"/>
  <c r="H129"/>
  <c r="H126"/>
  <c r="H125" s="1"/>
  <c r="H113"/>
  <c r="H112" s="1"/>
  <c r="H109"/>
  <c r="H108" s="1"/>
  <c r="H105"/>
  <c r="H104" s="1"/>
  <c r="H99"/>
  <c r="H98" s="1"/>
  <c r="H93"/>
  <c r="H90"/>
  <c r="H89" s="1"/>
  <c r="H63"/>
  <c r="H61"/>
  <c r="H55"/>
  <c r="H51"/>
  <c r="H48"/>
  <c r="H47" s="1"/>
  <c r="H43"/>
  <c r="H42" s="1"/>
  <c r="H41" s="1"/>
  <c r="H40" s="1"/>
  <c r="H38"/>
  <c r="H37" s="1"/>
  <c r="H36" s="1"/>
  <c r="H35" s="1"/>
  <c r="H27"/>
  <c r="H25"/>
  <c r="H22"/>
  <c r="H21" s="1"/>
  <c r="H14"/>
  <c r="H13" s="1"/>
  <c r="H12" s="1"/>
  <c r="H11" s="1"/>
  <c r="H50" l="1"/>
  <c r="H128"/>
  <c r="H124" s="1"/>
  <c r="H123" s="1"/>
  <c r="H92"/>
  <c r="H88" s="1"/>
  <c r="H66"/>
  <c r="H97"/>
  <c r="H152"/>
  <c r="H151" s="1"/>
  <c r="H24"/>
  <c r="H20" s="1"/>
  <c r="H60"/>
  <c r="H59" s="1"/>
  <c r="H58" s="1"/>
  <c r="H103"/>
  <c r="H107"/>
  <c r="H111"/>
  <c r="H87" l="1"/>
  <c r="H46"/>
  <c r="H45" s="1"/>
  <c r="H65"/>
  <c r="H19"/>
  <c r="H150"/>
  <c r="H96"/>
  <c r="H10" l="1"/>
  <c r="H122"/>
  <c r="H95"/>
  <c r="H86" s="1"/>
  <c r="H164" l="1"/>
</calcChain>
</file>

<file path=xl/sharedStrings.xml><?xml version="1.0" encoding="utf-8"?>
<sst xmlns="http://schemas.openxmlformats.org/spreadsheetml/2006/main" count="1133" uniqueCount="253">
  <si>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</si>
  <si>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</si>
  <si>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</si>
  <si>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</si>
  <si>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</si>
  <si>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</si>
  <si>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</si>
  <si>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</si>
  <si>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</si>
  <si>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</si>
  <si>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</si>
  <si>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</si>
  <si>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</si>
  <si>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</si>
  <si>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</si>
  <si>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</si>
  <si>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</si>
  <si>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</si>
  <si>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</si>
  <si>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</si>
  <si>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</si>
  <si>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</si>
  <si>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</si>
  <si>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</si>
  <si>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</si>
  <si>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</si>
  <si>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</si>
  <si>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</si>
  <si>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</si>
  <si>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</si>
  <si>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</si>
  <si>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</si>
  <si>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</si>
  <si>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</si>
  <si>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</si>
  <si>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</si>
  <si>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</si>
  <si>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</si>
  <si>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</si>
  <si>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</si>
  <si>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</si>
  <si>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</si>
  <si>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</si>
  <si>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</si>
  <si>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</si>
  <si>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</si>
  <si>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</si>
  <si>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</si>
  <si>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</si>
  <si>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</si>
  <si>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</si>
  <si>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</si>
  <si>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</si>
  <si>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64.0.00.00000</t>
  </si>
  <si>
    <t>64.0.00.06070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</si>
  <si>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</si>
  <si>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</si>
  <si>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</si>
  <si>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</si>
  <si>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</si>
  <si>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</si>
  <si>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</si>
  <si>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</si>
  <si>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</si>
  <si>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</si>
  <si>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</si>
  <si>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</si>
  <si>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</si>
  <si>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</si>
  <si>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</si>
  <si>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</si>
  <si>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</si>
  <si>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</si>
  <si>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</si>
  <si>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</si>
  <si>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</si>
  <si>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</si>
  <si>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</si>
  <si>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</si>
  <si>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</si>
  <si>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</si>
  <si>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</si>
  <si>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</si>
  <si>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</si>
  <si>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</si>
  <si>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</si>
  <si>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</si>
  <si>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</si>
  <si>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</si>
  <si>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</si>
  <si>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</si>
  <si>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</si>
  <si>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</si>
  <si>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</si>
  <si>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</si>
  <si>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</si>
  <si>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</si>
  <si>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</si>
  <si>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</si>
  <si>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</si>
  <si>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</si>
  <si>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</si>
  <si>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</si>
  <si>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</si>
  <si>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</si>
  <si>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</si>
  <si>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</si>
  <si>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</si>
  <si>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</si>
  <si>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</si>
  <si>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</si>
  <si>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</si>
  <si>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</si>
  <si>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</si>
  <si>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</si>
  <si>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</si>
  <si>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</si>
  <si>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</si>
  <si>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</si>
  <si>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</si>
  <si>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</si>
  <si>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</si>
  <si>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</si>
  <si>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</si>
  <si>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</si>
  <si>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</si>
  <si>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</si>
  <si>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</si>
  <si>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</si>
  <si>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</si>
  <si>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</si>
  <si>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</si>
  <si>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</si>
  <si>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 xml:space="preserve">Муниципальная программа " Молодежная политика и оздоровление детей" на территории  __________ сельсовета 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</si>
  <si>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</si>
  <si>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</si>
  <si>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</si>
  <si>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</si>
  <si>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</si>
  <si>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Приложение 10</t>
  </si>
  <si>
    <t>к решению сессии Совета депутатов  Евсинского  сельсовета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</si>
  <si>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</si>
  <si>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</si>
  <si>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 xml:space="preserve">Мероприятия  по обеспечению безопасности дорожного движения на территории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</si>
  <si>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</si>
  <si>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</si>
  <si>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Реализация мероприятий муниципальной программы " Сохранение и развитие культуры на территории   Евсинского сельсовета"</t>
  </si>
  <si>
    <t>Капитальные вложения в объекты государственной (муниципальной) собственности</t>
  </si>
  <si>
    <t xml:space="preserve">Основное мероприятие: Развитие автомобильных дорог местного значения на территории    Евсинского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</si>
  <si>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 сельсовета </t>
  </si>
  <si>
    <t xml:space="preserve">Мероприятия  по обеспечению безопасности дорожного движения на территории    Евсинского  сельсовета </t>
  </si>
  <si>
    <t>Подпрограмма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</si>
  <si>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</si>
  <si>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</si>
  <si>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</si>
  <si>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</si>
  <si>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</si>
  <si>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</si>
  <si>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</si>
  <si>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Реализация мероприятий муниципальной программы "Физическая культура и спорт   Евсинского сельсовета "</t>
  </si>
  <si>
    <t>Подпрограмма "Уличное освещение" муниципальной программы "Благоустройство территории   Евсинского сельсовета "</t>
  </si>
  <si>
    <t>Реализация мероприятий в рамках подпрограммы "Уличное освещение" муниципальной программы "Благоустройство территории    Евсинского сельсовета "</t>
  </si>
  <si>
    <t>Подпрограмма "Озеленение" муниципальной программы "Благоустройство территории"    Евсинского  сельсовета "</t>
  </si>
  <si>
    <t>Реализация мероприятий в рамках подпрограммы "Озеленение" муниципальной программы "Благоустройство территории   Евсинского  сельсовета "</t>
  </si>
  <si>
    <t>Подпрограмма "Организация и содержание мест захоронения" муниципальной программы "Благоустройство территории   Евсинского  сельсовета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</si>
  <si>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Евсинского сельсовета 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</si>
  <si>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 "</t>
  </si>
  <si>
    <t>Реализация мероприятий муниципальной программы " Сохранение и развитие культуры на территории   Евсинского сельсовета "</t>
  </si>
  <si>
    <t>99.0.F2.55552</t>
  </si>
  <si>
    <t>99.0.F2.55551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</si>
  <si>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Евсинского  сельсовета на 2015-2023 годы"</t>
  </si>
  <si>
    <t>Муниципальная программа "Дорожное хозяйство в   Евсинском сельсовете на 2015-2023 годы "</t>
  </si>
  <si>
    <t>Муниципальная программа "Обеспечение безопасности дорожного движения на территории  Евсинского сельсовета Искитимского района Новосибирской области на 2015-2023 годы"</t>
  </si>
  <si>
    <t>Муниципальная программа "Благоустройство территории  Евсинского сельсовета на 2015-2023 годы"</t>
  </si>
  <si>
    <t xml:space="preserve">Муниципальная программа "Сохранение и развитие культуры на территории  Евсинского сельсовета на 2015-2023 годы"
</t>
  </si>
  <si>
    <t>Муниципальная программа "Физическая культура и спорт муниципального образования  Евсинского  сельсовета на 2015-2023 годы 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</si>
  <si>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Евсинского сельсовета  на 2015-2023 годы"</t>
  </si>
  <si>
    <t>Муниципальная программа "Дорожное хозяйство в  Евсинском сельсовете  на 2015-2023 годы "</t>
  </si>
  <si>
    <t>Муниципальная программа "Благоустройство территории  Евсинского  сельсовета  на 2015-2023 годы"</t>
  </si>
  <si>
    <t xml:space="preserve">Муниципальная программа "Сохранение и развитие культуры на территории    Евсинского сельсовета на 2015-2023 годы "
</t>
  </si>
  <si>
    <t>Муниципальная программа "Физическая культура и спорт  муниципального образования  Евсинского сельсовета на 2015-2023 годы    "</t>
  </si>
  <si>
    <t>Муниципальная программа: "Обеспечение безопасности дорожного движения на территории    Евсинского сельсовета Искитимского района Новосибирской области на 2015-2023 годы"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</si>
  <si>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</si>
  <si>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</si>
  <si>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Иные выплаты населению</t>
  </si>
  <si>
    <t>64.0.00.70760</t>
  </si>
  <si>
    <t>64.0.00.S0760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</si>
  <si>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</si>
  <si>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Субсидии юридическим лицам(кроме некоммерческих организаций),индивидуальным предпринимателям,физическим лицам-производителям товаролв,работ,услуг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</si>
  <si>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</si>
  <si>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Софинансирование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</si>
  <si>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</si>
  <si>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</si>
  <si>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</si>
  <si>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НСО"</t>
  </si>
  <si>
    <t>Приложение 9</t>
  </si>
  <si>
    <t>к решению сессии Совета депутатов  Евсинского сельсовета</t>
  </si>
  <si>
    <t>Наименование направлений и объектов</t>
  </si>
  <si>
    <t>Бюджетная класификация</t>
  </si>
  <si>
    <t>Лимиты капитальных вложений</t>
  </si>
  <si>
    <t>ВСЕГО:</t>
  </si>
  <si>
    <t xml:space="preserve">Муниципальная программа "Дорожное хозяйство в Евсинском сельсовете на 2015-2023 годы" </t>
  </si>
  <si>
    <t>04</t>
  </si>
  <si>
    <t>09</t>
  </si>
  <si>
    <t>06070</t>
  </si>
  <si>
    <t>00</t>
  </si>
  <si>
    <t>05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</si>
  <si>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</si>
  <si>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</si>
  <si>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2021 ГОДУ И ПЛАНОВОМ ПЕРИОДЕ 2022 И 2023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</si>
  <si>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</si>
  <si>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Строительство тротуара на ст.Евсино по ул.Трактовая</t>
  </si>
  <si>
    <t>Строительство комбинированной спортивной площадки в д.Шадрино</t>
  </si>
  <si>
    <t>11</t>
  </si>
  <si>
    <t>01590</t>
  </si>
  <si>
    <t xml:space="preserve">ИСТОЧНИКИ ФИНАНСИРОВАНИЯ ДЕФИЦИТА МЕСТНОГО БЮДЖЕТА НА 2021 ГОД И ПЛАНОВЫЙ ПЕРИОД 2022 И 2023 ГОДОВ </t>
  </si>
  <si>
    <t>-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</si>
  <si>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</si>
  <si>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</si>
  <si>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Муниципальные займы, осуществляемые путем выпуска муниципальных ценных бумаг</t>
  </si>
  <si>
    <t>Объем средств, направляемых на погашение</t>
  </si>
  <si>
    <t>Предельные сроки погашения</t>
  </si>
  <si>
    <t>Объем
привлечения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</si>
  <si>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</si>
  <si>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Приложение 11</t>
  </si>
  <si>
    <t>Приложение 12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</si>
  <si>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</si>
  <si>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</si>
  <si>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</si>
  <si>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</si>
  <si>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</si>
  <si>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</si>
  <si>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2021 год </t>
  </si>
  <si>
    <t xml:space="preserve">2022 год </t>
  </si>
  <si>
    <t>Итого</t>
  </si>
  <si>
    <t>ПРОГРАММА МУНИЦИПАЛЬНЫХ ГАРАНТИЙ  ЕВСИНСКОГО СЕЛЬСОВЕТА В ВАЛЮТЕ РОССИЙСКОЙ ФЕДЕРАЦИИ НА 2021 ГОД И ПЛАНОВЫЙ ПЕРИОД  2022 И 2023 ГОДОВ</t>
  </si>
  <si>
    <t xml:space="preserve">Приложение 8 </t>
  </si>
  <si>
    <t>к решению сессии Совета депутатов   Евсинского  сельсовета</t>
  </si>
  <si>
    <t>Наименование муниципального образования</t>
  </si>
  <si>
    <t xml:space="preserve"> Евсинский сельсовет</t>
  </si>
  <si>
    <t xml:space="preserve">2023 год 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</si>
  <si>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2021 ГОД И ПЛАНОВЫЙ ПЕРИОД 2022 И 2023 ГОДОВ</t>
  </si>
  <si>
    <t>59.0.00.70450</t>
  </si>
  <si>
    <t>59.0.00.S0450</t>
  </si>
  <si>
    <t>Реализация мероприятий "Сохранение памятников и других мемориальных объектов, увековечивающих память о новосибирцах- защитников Отечества"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</si>
  <si>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</si>
  <si>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 xml:space="preserve">                                           ПРОГРАММА МУНИЦИПАЛЬНЫХ ВНУТРЕННИХ ЗАИМСТВОВАНИЙ  ЕВСИНСКОГО  СЕЛЬСОВЕТА НА 2021 ГОД И ПЛАНОВЫЙ ПЕРИОД  2022 И 2023 ГОДОВ</t>
  </si>
  <si>
    <t>ВЕДОМСТВЕННАЯ СТРУКТУРА РАСХОДОВ МЕСТНОГО БЮДЖЕТА НА 2021 ГОД И ПЛАНОВЫЙ ПЕРИОД 2022 И 2023 ГОДОВ</t>
  </si>
  <si>
    <t xml:space="preserve">Реализация мероприятий  по развитию молодежной политики на территории  ________ сельсовета </t>
  </si>
  <si>
    <t>администрация  Евсинского  сельсовета Искитимского района Новосибирской области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</si>
  <si>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</si>
  <si>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от 22.12.2020 №20</t>
  </si>
  <si>
    <t>от 22.12.2020 № 20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</si>
</sst>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8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8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10" fillId="0" borderId="3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justify" vertical="center" wrapText="1"/>
    </xf>
    <xf numFmtId="0" fontId="16" fillId="0" borderId="5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distributed"/>
      <protection hidden="1"/>
    </xf>
    <xf numFmtId="168" fontId="2" fillId="4" borderId="1" xfId="1" applyNumberFormat="1" applyFont="1" applyFill="1" applyBorder="1" applyAlignment="1">
      <alignment horizontal="center" vertical="center" wrapText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7" fillId="0" borderId="0" xfId="0" applyFont="1"/>
    <xf numFmtId="0" fontId="2" fillId="0" borderId="0" xfId="1" applyFont="1" applyFill="1" applyAlignment="1">
      <alignment horizontal="right"/>
    </xf>
    <xf numFmtId="0" fontId="7" fillId="0" borderId="0" xfId="0" applyFont="1" applyAlignment="1">
      <alignment horizontal="right" vertical="top" wrapText="1"/>
    </xf>
    <xf numFmtId="0" fontId="21" fillId="0" borderId="0" xfId="0" applyFont="1"/>
    <xf numFmtId="0" fontId="21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/>
    <xf numFmtId="169" fontId="6" fillId="0" borderId="1" xfId="0" applyNumberFormat="1" applyFont="1" applyBorder="1"/>
    <xf numFmtId="169" fontId="6" fillId="0" borderId="1" xfId="0" applyNumberFormat="1" applyFont="1" applyBorder="1" applyAlignment="1">
      <alignment vertical="center"/>
    </xf>
    <xf numFmtId="0" fontId="6" fillId="0" borderId="0" xfId="0" applyFont="1"/>
    <xf numFmtId="0" fontId="18" fillId="0" borderId="0" xfId="0" applyFont="1"/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right" vertical="center"/>
    </xf>
    <xf numFmtId="169" fontId="7" fillId="0" borderId="1" xfId="0" applyNumberFormat="1" applyFont="1" applyBorder="1" applyAlignment="1">
      <alignment vertical="center"/>
    </xf>
    <xf numFmtId="169" fontId="7" fillId="0" borderId="1" xfId="0" applyNumberFormat="1" applyFont="1" applyBorder="1"/>
    <xf numFmtId="167" fontId="2" fillId="4" borderId="2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10" fillId="0" borderId="0" xfId="1" applyFont="1" applyFill="1"/>
    <xf numFmtId="168" fontId="10" fillId="0" borderId="0" xfId="1" applyNumberFormat="1" applyFont="1" applyFill="1"/>
    <xf numFmtId="0" fontId="10" fillId="0" borderId="0" xfId="1" applyFont="1"/>
    <xf numFmtId="168" fontId="10" fillId="0" borderId="1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justify" vertical="top" wrapText="1"/>
    </xf>
    <xf numFmtId="0" fontId="10" fillId="0" borderId="1" xfId="1" applyFont="1" applyBorder="1" applyAlignment="1">
      <alignment horizontal="center" vertical="center" wrapText="1"/>
    </xf>
    <xf numFmtId="168" fontId="10" fillId="0" borderId="3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center" wrapText="1"/>
    </xf>
    <xf numFmtId="168" fontId="13" fillId="0" borderId="1" xfId="1" applyNumberFormat="1" applyFont="1" applyBorder="1" applyAlignment="1">
      <alignment horizontal="center" vertical="center"/>
    </xf>
    <xf numFmtId="168" fontId="13" fillId="0" borderId="3" xfId="1" applyNumberFormat="1" applyFont="1" applyBorder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 vertical="top" wrapText="1"/>
    </xf>
    <xf numFmtId="169" fontId="2" fillId="0" borderId="1" xfId="1" applyNumberFormat="1" applyFont="1" applyBorder="1" applyAlignment="1">
      <alignment horizontal="center"/>
    </xf>
    <xf numFmtId="168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 wrapText="1"/>
    </xf>
    <xf numFmtId="169" fontId="2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0" fontId="1" fillId="0" borderId="0" xfId="1" applyBorder="1"/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0" fillId="0" borderId="0" xfId="0" applyFill="1" applyAlignment="1">
      <alignment horizontal="center" vertical="top" wrapText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167" fontId="9" fillId="4" borderId="2" xfId="1" applyNumberFormat="1" applyFont="1" applyFill="1" applyBorder="1" applyAlignment="1" applyProtection="1">
      <alignment horizontal="right" vertical="center"/>
      <protection hidden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 wrapText="1"/>
      <protection hidden="1"/>
    </xf>
    <xf numFmtId="168" fontId="9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5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168" fontId="6" fillId="4" borderId="1" xfId="1" applyNumberFormat="1" applyFont="1" applyFill="1" applyBorder="1" applyAlignment="1" applyProtection="1">
      <alignment horizontal="right" vertical="center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5" xfId="1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0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4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20" fillId="0" borderId="0" xfId="0" applyFont="1" applyAlignment="1">
      <alignment horizontal="right"/>
    </xf>
    <xf numFmtId="0" fontId="21" fillId="0" borderId="0" xfId="0" applyFont="1" applyFill="1" applyAlignment="1">
      <alignment horizontal="right" vertical="center" wrapText="1"/>
    </xf>
    <xf numFmtId="0" fontId="10" fillId="4" borderId="0" xfId="1" applyFont="1" applyFill="1" applyAlignment="1">
      <alignment horizontal="right" vertical="center" wrapText="1"/>
    </xf>
    <xf numFmtId="0" fontId="21" fillId="4" borderId="0" xfId="0" applyFont="1" applyFill="1" applyAlignment="1">
      <alignment horizontal="right" vertical="center" wrapText="1"/>
    </xf>
    <xf numFmtId="0" fontId="7" fillId="0" borderId="0" xfId="0" applyFont="1" applyAlignment="1">
      <alignment wrapText="1"/>
    </xf>
    <xf numFmtId="0" fontId="21" fillId="0" borderId="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49" fontId="16" fillId="0" borderId="5" xfId="1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0" fillId="4" borderId="0" xfId="0" applyFill="1" applyAlignment="1">
      <alignment horizontal="right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4"/>
  <sheetViews>
    <sheetView showGridLines="0" tabSelected="1" view="pageBreakPreview" zoomScale="90" zoomScaleNormal="100" zoomScaleSheetLayoutView="90" workbookViewId="0">
      <selection activeCell="F85" sqref="F85"/>
    </sheetView>
  </sheetViews>
  <sheetFormatPr defaultColWidth="9.140625" defaultRowHeight="12.75"/>
  <cols>
    <col min="1" max="1" width="54.7109375" style="1" customWidth="1"/>
    <col min="2" max="3" width="5" style="1" customWidth="1"/>
    <col min="4" max="4" width="14.28515625" style="1" customWidth="1"/>
    <col min="5" max="5" width="6.42578125" style="1" customWidth="1"/>
    <col min="6" max="6" width="10.140625" style="1" customWidth="1"/>
    <col min="7" max="7" width="9.85546875" style="1" customWidth="1"/>
    <col min="8" max="8" width="10.140625" style="1" customWidth="1"/>
    <col min="9" max="9" width="9.140625" style="1" customWidth="1"/>
    <col min="10" max="10" width="8.7109375" style="1" customWidth="1"/>
    <col min="11" max="243" width="9.140625" style="1" customWidth="1"/>
    <col min="244" max="16384" width="9.140625" style="1"/>
  </cols>
  <sheetData>
    <row r="1" spans="1:8">
      <c r="A1" s="86"/>
      <c r="B1" s="86"/>
      <c r="C1" s="86"/>
      <c r="D1" s="86"/>
      <c r="E1" s="299" t="s">
        <v>99</v>
      </c>
      <c r="F1" s="299"/>
      <c r="G1" s="299"/>
      <c r="H1" s="300"/>
    </row>
    <row r="2" spans="1:8" ht="34.5" customHeight="1">
      <c r="A2" s="86"/>
      <c r="B2" s="86"/>
      <c r="C2" s="86"/>
      <c r="D2" s="142"/>
      <c r="E2" s="272"/>
      <c r="F2" s="302" t="s">
        <v>140</v>
      </c>
      <c r="G2" s="303"/>
      <c r="H2" s="303"/>
    </row>
    <row r="3" spans="1:8" ht="15">
      <c r="A3" s="86"/>
      <c r="B3" s="86"/>
      <c r="C3" s="86"/>
      <c r="D3" s="267"/>
      <c r="E3" s="268"/>
      <c r="F3" s="299" t="s">
        <v>251</v>
      </c>
      <c r="G3" s="308"/>
      <c r="H3" s="308"/>
    </row>
    <row r="4" spans="1:8">
      <c r="A4" s="86"/>
      <c r="B4" s="86"/>
      <c r="C4" s="86"/>
      <c r="D4" s="86"/>
      <c r="E4" s="86"/>
      <c r="F4" s="86"/>
      <c r="G4" s="86"/>
      <c r="H4" s="86"/>
    </row>
    <row r="5" spans="1:8" s="112" customFormat="1" ht="66.75" customHeight="1">
      <c r="A5" s="301" t="s">
        <v>207</v>
      </c>
      <c r="B5" s="301"/>
      <c r="C5" s="301"/>
      <c r="D5" s="301"/>
      <c r="E5" s="301"/>
      <c r="F5" s="301"/>
      <c r="G5" s="301"/>
      <c r="H5" s="301"/>
    </row>
    <row r="6" spans="1:8" s="112" customFormat="1" ht="9.75" customHeight="1">
      <c r="A6" s="269"/>
      <c r="B6" s="273"/>
      <c r="C6" s="273"/>
      <c r="D6" s="273"/>
      <c r="E6" s="273"/>
      <c r="F6" s="273"/>
      <c r="G6" s="273"/>
      <c r="H6" s="273"/>
    </row>
    <row r="7" spans="1:8">
      <c r="H7" s="267" t="s">
        <v>101</v>
      </c>
    </row>
    <row r="8" spans="1:8" ht="25.5" customHeight="1">
      <c r="A8" s="306" t="s">
        <v>0</v>
      </c>
      <c r="B8" s="306" t="s">
        <v>1</v>
      </c>
      <c r="C8" s="306" t="s">
        <v>2</v>
      </c>
      <c r="D8" s="306" t="s">
        <v>3</v>
      </c>
      <c r="E8" s="306" t="s">
        <v>4</v>
      </c>
      <c r="F8" s="304" t="s">
        <v>135</v>
      </c>
      <c r="G8" s="305"/>
      <c r="H8" s="305"/>
    </row>
    <row r="9" spans="1:8" ht="24.75" customHeight="1">
      <c r="A9" s="307"/>
      <c r="B9" s="307"/>
      <c r="C9" s="307"/>
      <c r="D9" s="307"/>
      <c r="E9" s="307"/>
      <c r="F9" s="124" t="s">
        <v>132</v>
      </c>
      <c r="G9" s="124" t="s">
        <v>134</v>
      </c>
      <c r="H9" s="124" t="s">
        <v>208</v>
      </c>
    </row>
    <row r="10" spans="1:8" ht="15.95" customHeight="1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48">
        <f>F11+F19+F35+F40+F45</f>
        <v>9352.9000000000015</v>
      </c>
      <c r="G10" s="148">
        <f t="shared" ref="G10:H10" si="0">G11+G19+G35+G40+G45</f>
        <v>9312.9000000000015</v>
      </c>
      <c r="H10" s="127">
        <f t="shared" si="0"/>
        <v>9448.1</v>
      </c>
    </row>
    <row r="11" spans="1:8" ht="32.1" customHeight="1">
      <c r="A11" s="121" t="s">
        <v>8</v>
      </c>
      <c r="B11" s="3">
        <v>1</v>
      </c>
      <c r="C11" s="4">
        <v>2</v>
      </c>
      <c r="D11" s="5" t="s">
        <v>7</v>
      </c>
      <c r="E11" s="6" t="s">
        <v>7</v>
      </c>
      <c r="F11" s="148">
        <f t="shared" ref="F11:H14" si="1">F12</f>
        <v>870.6</v>
      </c>
      <c r="G11" s="148">
        <f t="shared" si="1"/>
        <v>870.6</v>
      </c>
      <c r="H11" s="127">
        <f t="shared" si="1"/>
        <v>870.6</v>
      </c>
    </row>
    <row r="12" spans="1:8" ht="15.95" customHeight="1">
      <c r="A12" s="37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49">
        <f>F13+F16</f>
        <v>870.6</v>
      </c>
      <c r="G12" s="149">
        <f t="shared" si="1"/>
        <v>870.6</v>
      </c>
      <c r="H12" s="128">
        <f t="shared" si="1"/>
        <v>870.6</v>
      </c>
    </row>
    <row r="13" spans="1:8" ht="15.95" customHeight="1">
      <c r="A13" s="37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49">
        <f t="shared" si="1"/>
        <v>870.6</v>
      </c>
      <c r="G13" s="149">
        <f t="shared" si="1"/>
        <v>870.6</v>
      </c>
      <c r="H13" s="128">
        <f t="shared" si="1"/>
        <v>870.6</v>
      </c>
    </row>
    <row r="14" spans="1:8" ht="63.95" customHeight="1">
      <c r="A14" s="161" t="s">
        <v>13</v>
      </c>
      <c r="B14" s="21">
        <v>1</v>
      </c>
      <c r="C14" s="21">
        <v>2</v>
      </c>
      <c r="D14" s="35" t="s">
        <v>12</v>
      </c>
      <c r="E14" s="23">
        <v>100</v>
      </c>
      <c r="F14" s="150">
        <f>F15</f>
        <v>870.6</v>
      </c>
      <c r="G14" s="150">
        <f t="shared" si="1"/>
        <v>870.6</v>
      </c>
      <c r="H14" s="129">
        <f t="shared" si="1"/>
        <v>870.6</v>
      </c>
    </row>
    <row r="15" spans="1:8" ht="32.1" customHeight="1">
      <c r="A15" s="161" t="s">
        <v>14</v>
      </c>
      <c r="B15" s="21">
        <v>1</v>
      </c>
      <c r="C15" s="21">
        <v>2</v>
      </c>
      <c r="D15" s="35" t="s">
        <v>12</v>
      </c>
      <c r="E15" s="23">
        <v>120</v>
      </c>
      <c r="F15" s="202">
        <v>870.6</v>
      </c>
      <c r="G15" s="202">
        <v>870.6</v>
      </c>
      <c r="H15" s="225">
        <v>870.6</v>
      </c>
    </row>
    <row r="16" spans="1:8" ht="64.5" hidden="1" customHeight="1">
      <c r="A16" s="200" t="s">
        <v>194</v>
      </c>
      <c r="B16" s="21">
        <v>1</v>
      </c>
      <c r="C16" s="21">
        <v>2</v>
      </c>
      <c r="D16" s="35" t="s">
        <v>84</v>
      </c>
      <c r="E16" s="23"/>
      <c r="F16" s="150">
        <f>F17</f>
        <v>0</v>
      </c>
      <c r="G16" s="150">
        <f t="shared" ref="G16:H17" si="2">G17</f>
        <v>0</v>
      </c>
      <c r="H16" s="129">
        <f t="shared" si="2"/>
        <v>0</v>
      </c>
    </row>
    <row r="17" spans="1:8" ht="66.75" hidden="1" customHeight="1">
      <c r="A17" s="161" t="s">
        <v>13</v>
      </c>
      <c r="B17" s="21">
        <v>1</v>
      </c>
      <c r="C17" s="21">
        <v>2</v>
      </c>
      <c r="D17" s="35" t="s">
        <v>84</v>
      </c>
      <c r="E17" s="23">
        <v>100</v>
      </c>
      <c r="F17" s="150">
        <f>F18</f>
        <v>0</v>
      </c>
      <c r="G17" s="150">
        <f t="shared" si="2"/>
        <v>0</v>
      </c>
      <c r="H17" s="129">
        <f t="shared" si="2"/>
        <v>0</v>
      </c>
    </row>
    <row r="18" spans="1:8" ht="32.1" hidden="1" customHeight="1">
      <c r="A18" s="161" t="s">
        <v>14</v>
      </c>
      <c r="B18" s="21">
        <v>1</v>
      </c>
      <c r="C18" s="21">
        <v>2</v>
      </c>
      <c r="D18" s="35" t="s">
        <v>84</v>
      </c>
      <c r="E18" s="23">
        <v>120</v>
      </c>
      <c r="F18" s="202"/>
      <c r="G18" s="202"/>
      <c r="H18" s="225"/>
    </row>
    <row r="19" spans="1:8" ht="51.75" customHeight="1">
      <c r="A19" s="105" t="s">
        <v>21</v>
      </c>
      <c r="B19" s="16">
        <v>1</v>
      </c>
      <c r="C19" s="16">
        <v>4</v>
      </c>
      <c r="D19" s="47" t="s">
        <v>7</v>
      </c>
      <c r="E19" s="18" t="s">
        <v>7</v>
      </c>
      <c r="F19" s="151">
        <f>F20</f>
        <v>7671.1</v>
      </c>
      <c r="G19" s="151">
        <f>G20</f>
        <v>7631.1</v>
      </c>
      <c r="H19" s="130">
        <f>H20</f>
        <v>7766.3</v>
      </c>
    </row>
    <row r="20" spans="1:8" ht="17.25" customHeight="1">
      <c r="A20" s="161" t="s">
        <v>9</v>
      </c>
      <c r="B20" s="21">
        <v>1</v>
      </c>
      <c r="C20" s="21">
        <v>4</v>
      </c>
      <c r="D20" s="35" t="s">
        <v>10</v>
      </c>
      <c r="E20" s="18"/>
      <c r="F20" s="150">
        <f>F21+F24+F29+F32</f>
        <v>7671.1</v>
      </c>
      <c r="G20" s="150">
        <f t="shared" ref="G20:H20" si="3">G21+G24+G29+G32</f>
        <v>7631.1</v>
      </c>
      <c r="H20" s="129">
        <f t="shared" si="3"/>
        <v>7766.3</v>
      </c>
    </row>
    <row r="21" spans="1:8" ht="31.5" customHeight="1">
      <c r="A21" s="161" t="s">
        <v>22</v>
      </c>
      <c r="B21" s="21">
        <v>1</v>
      </c>
      <c r="C21" s="21">
        <v>4</v>
      </c>
      <c r="D21" s="35" t="s">
        <v>23</v>
      </c>
      <c r="E21" s="23"/>
      <c r="F21" s="150">
        <f t="shared" ref="F21:H22" si="4">F22</f>
        <v>4000</v>
      </c>
      <c r="G21" s="150">
        <f t="shared" si="4"/>
        <v>4000</v>
      </c>
      <c r="H21" s="129">
        <f t="shared" si="4"/>
        <v>4000</v>
      </c>
    </row>
    <row r="22" spans="1:8" ht="63.95" customHeight="1">
      <c r="A22" s="161" t="s">
        <v>13</v>
      </c>
      <c r="B22" s="21">
        <v>1</v>
      </c>
      <c r="C22" s="21">
        <v>4</v>
      </c>
      <c r="D22" s="35" t="s">
        <v>23</v>
      </c>
      <c r="E22" s="23">
        <v>100</v>
      </c>
      <c r="F22" s="150">
        <f t="shared" si="4"/>
        <v>4000</v>
      </c>
      <c r="G22" s="150">
        <f t="shared" si="4"/>
        <v>4000</v>
      </c>
      <c r="H22" s="129">
        <f t="shared" si="4"/>
        <v>4000</v>
      </c>
    </row>
    <row r="23" spans="1:8" ht="32.1" customHeight="1">
      <c r="A23" s="37" t="s">
        <v>14</v>
      </c>
      <c r="B23" s="10">
        <v>1</v>
      </c>
      <c r="C23" s="11">
        <v>4</v>
      </c>
      <c r="D23" s="12" t="s">
        <v>23</v>
      </c>
      <c r="E23" s="13">
        <v>120</v>
      </c>
      <c r="F23" s="203">
        <v>4000</v>
      </c>
      <c r="G23" s="203">
        <v>4000</v>
      </c>
      <c r="H23" s="203">
        <v>4000</v>
      </c>
    </row>
    <row r="24" spans="1:8" ht="15.95" customHeight="1">
      <c r="A24" s="166" t="s">
        <v>16</v>
      </c>
      <c r="B24" s="20">
        <v>1</v>
      </c>
      <c r="C24" s="21">
        <v>4</v>
      </c>
      <c r="D24" s="22" t="s">
        <v>17</v>
      </c>
      <c r="E24" s="23" t="s">
        <v>7</v>
      </c>
      <c r="F24" s="150">
        <f>F25+F27</f>
        <v>3671</v>
      </c>
      <c r="G24" s="150">
        <f>G25+G27</f>
        <v>3631</v>
      </c>
      <c r="H24" s="129">
        <f>H25+H27</f>
        <v>3766.2</v>
      </c>
    </row>
    <row r="25" spans="1:8" ht="32.1" customHeight="1">
      <c r="A25" s="37" t="s">
        <v>129</v>
      </c>
      <c r="B25" s="10">
        <v>1</v>
      </c>
      <c r="C25" s="11">
        <v>4</v>
      </c>
      <c r="D25" s="12" t="s">
        <v>17</v>
      </c>
      <c r="E25" s="13">
        <v>200</v>
      </c>
      <c r="F25" s="149">
        <f>F26</f>
        <v>3071</v>
      </c>
      <c r="G25" s="149">
        <f>G26</f>
        <v>3031</v>
      </c>
      <c r="H25" s="128">
        <f>H26</f>
        <v>3166.2</v>
      </c>
    </row>
    <row r="26" spans="1:8" ht="32.1" customHeight="1">
      <c r="A26" s="166" t="s">
        <v>18</v>
      </c>
      <c r="B26" s="20">
        <v>1</v>
      </c>
      <c r="C26" s="21">
        <v>4</v>
      </c>
      <c r="D26" s="22" t="s">
        <v>17</v>
      </c>
      <c r="E26" s="23">
        <v>240</v>
      </c>
      <c r="F26" s="202">
        <v>3071</v>
      </c>
      <c r="G26" s="202">
        <v>3031</v>
      </c>
      <c r="H26" s="202">
        <v>3166.2</v>
      </c>
    </row>
    <row r="27" spans="1:8" ht="15.95" customHeight="1">
      <c r="A27" s="167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52">
        <f>F28</f>
        <v>600</v>
      </c>
      <c r="G27" s="152">
        <f>G28</f>
        <v>600</v>
      </c>
      <c r="H27" s="131">
        <f>H28</f>
        <v>600</v>
      </c>
    </row>
    <row r="28" spans="1:8" ht="15.95" customHeight="1">
      <c r="A28" s="166" t="s">
        <v>20</v>
      </c>
      <c r="B28" s="20">
        <v>1</v>
      </c>
      <c r="C28" s="21">
        <v>4</v>
      </c>
      <c r="D28" s="22" t="s">
        <v>17</v>
      </c>
      <c r="E28" s="23">
        <v>850</v>
      </c>
      <c r="F28" s="202">
        <v>600</v>
      </c>
      <c r="G28" s="202">
        <v>600</v>
      </c>
      <c r="H28" s="225">
        <v>600</v>
      </c>
    </row>
    <row r="29" spans="1:8" ht="32.1" customHeight="1">
      <c r="A29" s="166" t="s">
        <v>98</v>
      </c>
      <c r="B29" s="20">
        <v>1</v>
      </c>
      <c r="C29" s="21">
        <v>4</v>
      </c>
      <c r="D29" s="22" t="s">
        <v>97</v>
      </c>
      <c r="E29" s="23"/>
      <c r="F29" s="150">
        <f t="shared" ref="F29:H30" si="5">F30</f>
        <v>0.1</v>
      </c>
      <c r="G29" s="150">
        <f t="shared" si="5"/>
        <v>0.1</v>
      </c>
      <c r="H29" s="129">
        <f t="shared" si="5"/>
        <v>0.1</v>
      </c>
    </row>
    <row r="30" spans="1:8" ht="32.1" customHeight="1">
      <c r="A30" s="37" t="s">
        <v>129</v>
      </c>
      <c r="B30" s="20">
        <v>1</v>
      </c>
      <c r="C30" s="21">
        <v>4</v>
      </c>
      <c r="D30" s="22" t="s">
        <v>97</v>
      </c>
      <c r="E30" s="23">
        <v>200</v>
      </c>
      <c r="F30" s="150">
        <f t="shared" si="5"/>
        <v>0.1</v>
      </c>
      <c r="G30" s="150">
        <f t="shared" si="5"/>
        <v>0.1</v>
      </c>
      <c r="H30" s="129">
        <f t="shared" si="5"/>
        <v>0.1</v>
      </c>
    </row>
    <row r="31" spans="1:8" ht="32.1" customHeight="1">
      <c r="A31" s="166" t="s">
        <v>18</v>
      </c>
      <c r="B31" s="20">
        <v>1</v>
      </c>
      <c r="C31" s="21">
        <v>4</v>
      </c>
      <c r="D31" s="22" t="s">
        <v>97</v>
      </c>
      <c r="E31" s="23">
        <v>240</v>
      </c>
      <c r="F31" s="202">
        <v>0.1</v>
      </c>
      <c r="G31" s="202">
        <v>0.1</v>
      </c>
      <c r="H31" s="225">
        <v>0.1</v>
      </c>
    </row>
    <row r="32" spans="1:8" ht="62.25" hidden="1" customHeight="1">
      <c r="A32" s="161" t="s">
        <v>137</v>
      </c>
      <c r="B32" s="21">
        <v>1</v>
      </c>
      <c r="C32" s="21">
        <v>4</v>
      </c>
      <c r="D32" s="35" t="s">
        <v>84</v>
      </c>
      <c r="E32" s="23"/>
      <c r="F32" s="150">
        <f t="shared" ref="F32:H33" si="6">F33</f>
        <v>0</v>
      </c>
      <c r="G32" s="150">
        <f t="shared" si="6"/>
        <v>0</v>
      </c>
      <c r="H32" s="129">
        <f t="shared" si="6"/>
        <v>0</v>
      </c>
    </row>
    <row r="33" spans="1:8" ht="32.1" hidden="1" customHeight="1">
      <c r="A33" s="37" t="s">
        <v>13</v>
      </c>
      <c r="B33" s="21">
        <v>1</v>
      </c>
      <c r="C33" s="21">
        <v>4</v>
      </c>
      <c r="D33" s="35" t="s">
        <v>84</v>
      </c>
      <c r="E33" s="23">
        <v>100</v>
      </c>
      <c r="F33" s="150">
        <f t="shared" si="6"/>
        <v>0</v>
      </c>
      <c r="G33" s="150">
        <f t="shared" si="6"/>
        <v>0</v>
      </c>
      <c r="H33" s="129">
        <f t="shared" si="6"/>
        <v>0</v>
      </c>
    </row>
    <row r="34" spans="1:8" ht="32.1" hidden="1" customHeight="1">
      <c r="A34" s="161" t="s">
        <v>14</v>
      </c>
      <c r="B34" s="21">
        <v>1</v>
      </c>
      <c r="C34" s="21">
        <v>4</v>
      </c>
      <c r="D34" s="35" t="s">
        <v>84</v>
      </c>
      <c r="E34" s="23">
        <v>120</v>
      </c>
      <c r="F34" s="202">
        <v>0</v>
      </c>
      <c r="G34" s="202">
        <v>0</v>
      </c>
      <c r="H34" s="225">
        <v>0</v>
      </c>
    </row>
    <row r="35" spans="1:8" ht="48" customHeight="1">
      <c r="A35" s="168" t="s">
        <v>24</v>
      </c>
      <c r="B35" s="30">
        <v>1</v>
      </c>
      <c r="C35" s="31">
        <v>6</v>
      </c>
      <c r="D35" s="32" t="s">
        <v>7</v>
      </c>
      <c r="E35" s="33" t="s">
        <v>7</v>
      </c>
      <c r="F35" s="153">
        <f t="shared" ref="F35:H38" si="7">F36</f>
        <v>41.2</v>
      </c>
      <c r="G35" s="153">
        <f t="shared" si="7"/>
        <v>41.2</v>
      </c>
      <c r="H35" s="132">
        <f t="shared" si="7"/>
        <v>41.2</v>
      </c>
    </row>
    <row r="36" spans="1:8" ht="15.95" customHeight="1">
      <c r="A36" s="166" t="s">
        <v>15</v>
      </c>
      <c r="B36" s="20">
        <v>1</v>
      </c>
      <c r="C36" s="21">
        <v>6</v>
      </c>
      <c r="D36" s="22" t="s">
        <v>10</v>
      </c>
      <c r="E36" s="23" t="s">
        <v>7</v>
      </c>
      <c r="F36" s="150">
        <f t="shared" si="7"/>
        <v>41.2</v>
      </c>
      <c r="G36" s="150">
        <f t="shared" si="7"/>
        <v>41.2</v>
      </c>
      <c r="H36" s="129">
        <f t="shared" si="7"/>
        <v>41.2</v>
      </c>
    </row>
    <row r="37" spans="1:8" ht="18" customHeight="1">
      <c r="A37" s="161" t="s">
        <v>104</v>
      </c>
      <c r="B37" s="10">
        <v>1</v>
      </c>
      <c r="C37" s="11">
        <v>6</v>
      </c>
      <c r="D37" s="12" t="s">
        <v>25</v>
      </c>
      <c r="E37" s="13"/>
      <c r="F37" s="149">
        <f t="shared" si="7"/>
        <v>41.2</v>
      </c>
      <c r="G37" s="149">
        <f t="shared" si="7"/>
        <v>41.2</v>
      </c>
      <c r="H37" s="128">
        <f t="shared" si="7"/>
        <v>41.2</v>
      </c>
    </row>
    <row r="38" spans="1:8" ht="15.95" customHeight="1">
      <c r="A38" s="37" t="s">
        <v>26</v>
      </c>
      <c r="B38" s="10">
        <v>1</v>
      </c>
      <c r="C38" s="11">
        <v>6</v>
      </c>
      <c r="D38" s="12" t="s">
        <v>25</v>
      </c>
      <c r="E38" s="13">
        <v>500</v>
      </c>
      <c r="F38" s="149">
        <f t="shared" si="7"/>
        <v>41.2</v>
      </c>
      <c r="G38" s="149">
        <f t="shared" si="7"/>
        <v>41.2</v>
      </c>
      <c r="H38" s="128">
        <f t="shared" si="7"/>
        <v>41.2</v>
      </c>
    </row>
    <row r="39" spans="1:8" ht="15.95" customHeight="1">
      <c r="A39" s="37" t="s">
        <v>27</v>
      </c>
      <c r="B39" s="10">
        <v>1</v>
      </c>
      <c r="C39" s="11">
        <v>6</v>
      </c>
      <c r="D39" s="12" t="s">
        <v>25</v>
      </c>
      <c r="E39" s="13">
        <v>540</v>
      </c>
      <c r="F39" s="203">
        <v>41.2</v>
      </c>
      <c r="G39" s="203">
        <v>41.2</v>
      </c>
      <c r="H39" s="226">
        <v>41.2</v>
      </c>
    </row>
    <row r="40" spans="1:8" ht="15.95" customHeight="1">
      <c r="A40" s="169" t="s">
        <v>28</v>
      </c>
      <c r="B40" s="15">
        <v>1</v>
      </c>
      <c r="C40" s="16">
        <v>11</v>
      </c>
      <c r="D40" s="17" t="s">
        <v>7</v>
      </c>
      <c r="E40" s="18" t="s">
        <v>7</v>
      </c>
      <c r="F40" s="151">
        <f t="shared" ref="F40:H43" si="8">F41</f>
        <v>300</v>
      </c>
      <c r="G40" s="151">
        <f t="shared" si="8"/>
        <v>300</v>
      </c>
      <c r="H40" s="130">
        <f t="shared" si="8"/>
        <v>300</v>
      </c>
    </row>
    <row r="41" spans="1:8" ht="15.95" customHeight="1">
      <c r="A41" s="37" t="s">
        <v>9</v>
      </c>
      <c r="B41" s="10">
        <v>1</v>
      </c>
      <c r="C41" s="11">
        <v>11</v>
      </c>
      <c r="D41" s="12" t="s">
        <v>10</v>
      </c>
      <c r="E41" s="13" t="s">
        <v>7</v>
      </c>
      <c r="F41" s="149">
        <f t="shared" si="8"/>
        <v>300</v>
      </c>
      <c r="G41" s="149">
        <f t="shared" si="8"/>
        <v>300</v>
      </c>
      <c r="H41" s="128">
        <f t="shared" si="8"/>
        <v>300</v>
      </c>
    </row>
    <row r="42" spans="1:8" ht="15.95" customHeight="1">
      <c r="A42" s="37" t="s">
        <v>128</v>
      </c>
      <c r="B42" s="10">
        <v>1</v>
      </c>
      <c r="C42" s="11">
        <v>11</v>
      </c>
      <c r="D42" s="12" t="s">
        <v>29</v>
      </c>
      <c r="E42" s="13" t="s">
        <v>7</v>
      </c>
      <c r="F42" s="149">
        <f t="shared" si="8"/>
        <v>300</v>
      </c>
      <c r="G42" s="149">
        <f t="shared" si="8"/>
        <v>300</v>
      </c>
      <c r="H42" s="128">
        <f t="shared" si="8"/>
        <v>300</v>
      </c>
    </row>
    <row r="43" spans="1:8" ht="15.95" customHeight="1">
      <c r="A43" s="37" t="s">
        <v>19</v>
      </c>
      <c r="B43" s="10">
        <v>1</v>
      </c>
      <c r="C43" s="11">
        <v>11</v>
      </c>
      <c r="D43" s="12" t="s">
        <v>29</v>
      </c>
      <c r="E43" s="13">
        <v>800</v>
      </c>
      <c r="F43" s="149">
        <f t="shared" si="8"/>
        <v>300</v>
      </c>
      <c r="G43" s="149">
        <f t="shared" si="8"/>
        <v>300</v>
      </c>
      <c r="H43" s="128">
        <f t="shared" si="8"/>
        <v>300</v>
      </c>
    </row>
    <row r="44" spans="1:8" ht="15.95" customHeight="1">
      <c r="A44" s="166" t="s">
        <v>30</v>
      </c>
      <c r="B44" s="20">
        <v>1</v>
      </c>
      <c r="C44" s="21">
        <v>11</v>
      </c>
      <c r="D44" s="22" t="s">
        <v>29</v>
      </c>
      <c r="E44" s="23">
        <v>870</v>
      </c>
      <c r="F44" s="202">
        <v>300</v>
      </c>
      <c r="G44" s="202">
        <v>300</v>
      </c>
      <c r="H44" s="225">
        <v>300</v>
      </c>
    </row>
    <row r="45" spans="1:8" ht="15.95" customHeight="1">
      <c r="A45" s="168" t="s">
        <v>31</v>
      </c>
      <c r="B45" s="30">
        <v>1</v>
      </c>
      <c r="C45" s="31">
        <v>13</v>
      </c>
      <c r="D45" s="32" t="s">
        <v>7</v>
      </c>
      <c r="E45" s="33" t="s">
        <v>7</v>
      </c>
      <c r="F45" s="153">
        <f>F46</f>
        <v>470</v>
      </c>
      <c r="G45" s="153">
        <f>G46</f>
        <v>470</v>
      </c>
      <c r="H45" s="132">
        <f>H46</f>
        <v>470</v>
      </c>
    </row>
    <row r="46" spans="1:8" ht="15.95" customHeight="1">
      <c r="A46" s="37" t="s">
        <v>9</v>
      </c>
      <c r="B46" s="10">
        <v>1</v>
      </c>
      <c r="C46" s="11">
        <v>13</v>
      </c>
      <c r="D46" s="12" t="s">
        <v>10</v>
      </c>
      <c r="E46" s="13" t="s">
        <v>7</v>
      </c>
      <c r="F46" s="149">
        <f>F47+F50</f>
        <v>470</v>
      </c>
      <c r="G46" s="149">
        <f>G47+G50</f>
        <v>470</v>
      </c>
      <c r="H46" s="128">
        <f>H47+H50</f>
        <v>470</v>
      </c>
    </row>
    <row r="47" spans="1:8" ht="32.1" customHeight="1">
      <c r="A47" s="37" t="s">
        <v>32</v>
      </c>
      <c r="B47" s="10">
        <v>1</v>
      </c>
      <c r="C47" s="11">
        <v>13</v>
      </c>
      <c r="D47" s="12" t="s">
        <v>33</v>
      </c>
      <c r="E47" s="13" t="s">
        <v>7</v>
      </c>
      <c r="F47" s="149">
        <f t="shared" ref="F47:H48" si="9">F48</f>
        <v>447</v>
      </c>
      <c r="G47" s="149">
        <f t="shared" si="9"/>
        <v>447</v>
      </c>
      <c r="H47" s="128">
        <f t="shared" si="9"/>
        <v>447</v>
      </c>
    </row>
    <row r="48" spans="1:8" ht="32.1" customHeight="1">
      <c r="A48" s="37" t="s">
        <v>129</v>
      </c>
      <c r="B48" s="10">
        <v>1</v>
      </c>
      <c r="C48" s="11">
        <v>13</v>
      </c>
      <c r="D48" s="12" t="s">
        <v>33</v>
      </c>
      <c r="E48" s="13">
        <v>200</v>
      </c>
      <c r="F48" s="149">
        <f t="shared" si="9"/>
        <v>447</v>
      </c>
      <c r="G48" s="149">
        <f t="shared" si="9"/>
        <v>447</v>
      </c>
      <c r="H48" s="128">
        <f t="shared" si="9"/>
        <v>447</v>
      </c>
    </row>
    <row r="49" spans="1:8" ht="32.1" customHeight="1">
      <c r="A49" s="161" t="s">
        <v>18</v>
      </c>
      <c r="B49" s="21">
        <v>1</v>
      </c>
      <c r="C49" s="21">
        <v>13</v>
      </c>
      <c r="D49" s="35" t="s">
        <v>33</v>
      </c>
      <c r="E49" s="23">
        <v>240</v>
      </c>
      <c r="F49" s="202">
        <v>447</v>
      </c>
      <c r="G49" s="202">
        <v>447</v>
      </c>
      <c r="H49" s="225">
        <v>447</v>
      </c>
    </row>
    <row r="50" spans="1:8" ht="15.95" customHeight="1">
      <c r="A50" s="161" t="s">
        <v>34</v>
      </c>
      <c r="B50" s="21">
        <v>1</v>
      </c>
      <c r="C50" s="21">
        <v>13</v>
      </c>
      <c r="D50" s="35" t="s">
        <v>35</v>
      </c>
      <c r="E50" s="23" t="s">
        <v>7</v>
      </c>
      <c r="F50" s="150">
        <f>F51+F55+F53</f>
        <v>23</v>
      </c>
      <c r="G50" s="150">
        <f t="shared" ref="G50:H50" si="10">G51+G55+G53</f>
        <v>23</v>
      </c>
      <c r="H50" s="129">
        <f t="shared" si="10"/>
        <v>23</v>
      </c>
    </row>
    <row r="51" spans="1:8" ht="32.1" customHeight="1">
      <c r="A51" s="37" t="s">
        <v>129</v>
      </c>
      <c r="B51" s="21">
        <v>1</v>
      </c>
      <c r="C51" s="21">
        <v>13</v>
      </c>
      <c r="D51" s="35" t="s">
        <v>35</v>
      </c>
      <c r="E51" s="23">
        <v>200</v>
      </c>
      <c r="F51" s="150">
        <f>F52</f>
        <v>18</v>
      </c>
      <c r="G51" s="150">
        <f>G52</f>
        <v>18</v>
      </c>
      <c r="H51" s="129">
        <f>H52</f>
        <v>18</v>
      </c>
    </row>
    <row r="52" spans="1:8" ht="32.1" customHeight="1">
      <c r="A52" s="166" t="s">
        <v>18</v>
      </c>
      <c r="B52" s="20">
        <v>1</v>
      </c>
      <c r="C52" s="21">
        <v>13</v>
      </c>
      <c r="D52" s="35" t="s">
        <v>35</v>
      </c>
      <c r="E52" s="23">
        <v>240</v>
      </c>
      <c r="F52" s="202">
        <v>18</v>
      </c>
      <c r="G52" s="202">
        <v>18</v>
      </c>
      <c r="H52" s="225">
        <v>18</v>
      </c>
    </row>
    <row r="53" spans="1:8" ht="22.5" hidden="1" customHeight="1">
      <c r="A53" s="37" t="s">
        <v>89</v>
      </c>
      <c r="B53" s="10">
        <v>1</v>
      </c>
      <c r="C53" s="11">
        <v>13</v>
      </c>
      <c r="D53" s="35" t="s">
        <v>35</v>
      </c>
      <c r="E53" s="13">
        <v>300</v>
      </c>
      <c r="F53" s="149">
        <f>F54</f>
        <v>0</v>
      </c>
      <c r="G53" s="149">
        <f>G54</f>
        <v>0</v>
      </c>
      <c r="H53" s="128">
        <f>H54</f>
        <v>0</v>
      </c>
    </row>
    <row r="54" spans="1:8" ht="18.75" hidden="1" customHeight="1">
      <c r="A54" s="37" t="s">
        <v>184</v>
      </c>
      <c r="B54" s="10">
        <v>1</v>
      </c>
      <c r="C54" s="11">
        <v>13</v>
      </c>
      <c r="D54" s="35" t="s">
        <v>35</v>
      </c>
      <c r="E54" s="13">
        <v>360</v>
      </c>
      <c r="F54" s="203">
        <v>0</v>
      </c>
      <c r="G54" s="203">
        <v>0</v>
      </c>
      <c r="H54" s="226">
        <v>0</v>
      </c>
    </row>
    <row r="55" spans="1:8" ht="15.95" customHeight="1">
      <c r="A55" s="37" t="s">
        <v>19</v>
      </c>
      <c r="B55" s="10">
        <v>1</v>
      </c>
      <c r="C55" s="11">
        <v>13</v>
      </c>
      <c r="D55" s="35" t="s">
        <v>35</v>
      </c>
      <c r="E55" s="13">
        <v>800</v>
      </c>
      <c r="F55" s="149">
        <f>F56+F57</f>
        <v>5</v>
      </c>
      <c r="G55" s="149">
        <f>G56+G57</f>
        <v>5</v>
      </c>
      <c r="H55" s="128">
        <f>H56+H57</f>
        <v>5</v>
      </c>
    </row>
    <row r="56" spans="1:8" ht="15.95" hidden="1" customHeight="1">
      <c r="A56" s="166" t="s">
        <v>36</v>
      </c>
      <c r="B56" s="20">
        <v>1</v>
      </c>
      <c r="C56" s="21">
        <v>13</v>
      </c>
      <c r="D56" s="36" t="s">
        <v>35</v>
      </c>
      <c r="E56" s="23">
        <v>830</v>
      </c>
      <c r="F56" s="150"/>
      <c r="G56" s="150"/>
      <c r="H56" s="129"/>
    </row>
    <row r="57" spans="1:8" ht="15.95" customHeight="1">
      <c r="A57" s="161" t="s">
        <v>20</v>
      </c>
      <c r="B57" s="20">
        <v>1</v>
      </c>
      <c r="C57" s="21">
        <v>13</v>
      </c>
      <c r="D57" s="35" t="s">
        <v>35</v>
      </c>
      <c r="E57" s="23">
        <v>850</v>
      </c>
      <c r="F57" s="202">
        <v>5</v>
      </c>
      <c r="G57" s="202">
        <v>5</v>
      </c>
      <c r="H57" s="225">
        <v>5</v>
      </c>
    </row>
    <row r="58" spans="1:8" ht="15.95" customHeight="1">
      <c r="A58" s="121" t="s">
        <v>37</v>
      </c>
      <c r="B58" s="3">
        <v>2</v>
      </c>
      <c r="C58" s="4">
        <v>3</v>
      </c>
      <c r="D58" s="5" t="s">
        <v>7</v>
      </c>
      <c r="E58" s="6" t="s">
        <v>7</v>
      </c>
      <c r="F58" s="148">
        <f t="shared" ref="F58:H59" si="11">F59</f>
        <v>274.89999999999998</v>
      </c>
      <c r="G58" s="148">
        <f t="shared" si="11"/>
        <v>277.8</v>
      </c>
      <c r="H58" s="127">
        <f t="shared" si="11"/>
        <v>289</v>
      </c>
    </row>
    <row r="59" spans="1:8" ht="15.95" customHeight="1">
      <c r="A59" s="37" t="s">
        <v>15</v>
      </c>
      <c r="B59" s="10">
        <v>2</v>
      </c>
      <c r="C59" s="11">
        <v>3</v>
      </c>
      <c r="D59" s="12" t="s">
        <v>10</v>
      </c>
      <c r="E59" s="13" t="s">
        <v>7</v>
      </c>
      <c r="F59" s="149">
        <f t="shared" si="11"/>
        <v>274.89999999999998</v>
      </c>
      <c r="G59" s="149">
        <f t="shared" si="11"/>
        <v>277.8</v>
      </c>
      <c r="H59" s="128">
        <f t="shared" si="11"/>
        <v>289</v>
      </c>
    </row>
    <row r="60" spans="1:8" s="39" customFormat="1" ht="32.25" customHeight="1">
      <c r="A60" s="37" t="s">
        <v>38</v>
      </c>
      <c r="B60" s="10">
        <v>2</v>
      </c>
      <c r="C60" s="11">
        <v>3</v>
      </c>
      <c r="D60" s="12" t="s">
        <v>39</v>
      </c>
      <c r="E60" s="38" t="s">
        <v>7</v>
      </c>
      <c r="F60" s="149">
        <f>F61+F63</f>
        <v>274.89999999999998</v>
      </c>
      <c r="G60" s="149">
        <f>G61+G63</f>
        <v>277.8</v>
      </c>
      <c r="H60" s="128">
        <f>H61+H63</f>
        <v>289</v>
      </c>
    </row>
    <row r="61" spans="1:8" ht="63.95" customHeight="1">
      <c r="A61" s="37" t="s">
        <v>13</v>
      </c>
      <c r="B61" s="10">
        <v>2</v>
      </c>
      <c r="C61" s="11">
        <v>3</v>
      </c>
      <c r="D61" s="12" t="s">
        <v>39</v>
      </c>
      <c r="E61" s="13">
        <v>100</v>
      </c>
      <c r="F61" s="149">
        <f>F62</f>
        <v>243.6</v>
      </c>
      <c r="G61" s="149">
        <f>G62</f>
        <v>246.5</v>
      </c>
      <c r="H61" s="128">
        <f>H62</f>
        <v>257.7</v>
      </c>
    </row>
    <row r="62" spans="1:8" ht="32.1" customHeight="1">
      <c r="A62" s="37" t="s">
        <v>40</v>
      </c>
      <c r="B62" s="10">
        <v>2</v>
      </c>
      <c r="C62" s="11">
        <v>3</v>
      </c>
      <c r="D62" s="12" t="s">
        <v>39</v>
      </c>
      <c r="E62" s="13">
        <v>120</v>
      </c>
      <c r="F62" s="203">
        <v>243.6</v>
      </c>
      <c r="G62" s="203">
        <v>246.5</v>
      </c>
      <c r="H62" s="226">
        <v>257.7</v>
      </c>
    </row>
    <row r="63" spans="1:8" ht="32.1" customHeight="1">
      <c r="A63" s="37" t="s">
        <v>129</v>
      </c>
      <c r="B63" s="10">
        <v>2</v>
      </c>
      <c r="C63" s="11">
        <v>3</v>
      </c>
      <c r="D63" s="12" t="s">
        <v>41</v>
      </c>
      <c r="E63" s="13">
        <v>200</v>
      </c>
      <c r="F63" s="149">
        <f>F64</f>
        <v>31.3</v>
      </c>
      <c r="G63" s="149">
        <f>G64</f>
        <v>31.3</v>
      </c>
      <c r="H63" s="128">
        <f>H64</f>
        <v>31.3</v>
      </c>
    </row>
    <row r="64" spans="1:8" ht="32.1" customHeight="1">
      <c r="A64" s="37" t="s">
        <v>18</v>
      </c>
      <c r="B64" s="10">
        <v>2</v>
      </c>
      <c r="C64" s="11">
        <v>3</v>
      </c>
      <c r="D64" s="12" t="s">
        <v>41</v>
      </c>
      <c r="E64" s="13">
        <v>240</v>
      </c>
      <c r="F64" s="203">
        <v>31.3</v>
      </c>
      <c r="G64" s="203">
        <v>31.3</v>
      </c>
      <c r="H64" s="226">
        <v>31.3</v>
      </c>
    </row>
    <row r="65" spans="1:8" ht="32.1" customHeight="1">
      <c r="A65" s="121" t="s">
        <v>42</v>
      </c>
      <c r="B65" s="3">
        <v>3</v>
      </c>
      <c r="C65" s="11"/>
      <c r="D65" s="12"/>
      <c r="E65" s="13"/>
      <c r="F65" s="148">
        <f t="shared" ref="F65:H66" si="12">F66</f>
        <v>400</v>
      </c>
      <c r="G65" s="148">
        <f t="shared" si="12"/>
        <v>400</v>
      </c>
      <c r="H65" s="127">
        <f t="shared" si="12"/>
        <v>400</v>
      </c>
    </row>
    <row r="66" spans="1:8" ht="51" customHeight="1">
      <c r="A66" s="121" t="s">
        <v>43</v>
      </c>
      <c r="B66" s="3">
        <v>3</v>
      </c>
      <c r="C66" s="4">
        <v>9</v>
      </c>
      <c r="D66" s="5" t="s">
        <v>7</v>
      </c>
      <c r="E66" s="6" t="s">
        <v>7</v>
      </c>
      <c r="F66" s="148">
        <f t="shared" si="12"/>
        <v>400</v>
      </c>
      <c r="G66" s="148">
        <f t="shared" si="12"/>
        <v>400</v>
      </c>
      <c r="H66" s="127">
        <f t="shared" si="12"/>
        <v>400</v>
      </c>
    </row>
    <row r="67" spans="1:8" ht="79.5" customHeight="1">
      <c r="A67" s="121" t="s">
        <v>170</v>
      </c>
      <c r="B67" s="3">
        <v>3</v>
      </c>
      <c r="C67" s="4">
        <v>9</v>
      </c>
      <c r="D67" s="5" t="s">
        <v>44</v>
      </c>
      <c r="E67" s="6" t="s">
        <v>7</v>
      </c>
      <c r="F67" s="148">
        <f>F68</f>
        <v>400</v>
      </c>
      <c r="G67" s="148">
        <f>G68</f>
        <v>400</v>
      </c>
      <c r="H67" s="127">
        <f>H68</f>
        <v>400</v>
      </c>
    </row>
    <row r="68" spans="1:8" ht="49.5" customHeight="1">
      <c r="A68" s="37" t="s">
        <v>47</v>
      </c>
      <c r="B68" s="10">
        <v>3</v>
      </c>
      <c r="C68" s="11">
        <v>9</v>
      </c>
      <c r="D68" s="22" t="s">
        <v>46</v>
      </c>
      <c r="E68" s="13" t="s">
        <v>7</v>
      </c>
      <c r="F68" s="149">
        <f t="shared" ref="F68:H69" si="13">F69</f>
        <v>400</v>
      </c>
      <c r="G68" s="149">
        <f t="shared" si="13"/>
        <v>400</v>
      </c>
      <c r="H68" s="128">
        <f t="shared" si="13"/>
        <v>400</v>
      </c>
    </row>
    <row r="69" spans="1:8" ht="32.1" customHeight="1">
      <c r="A69" s="37" t="s">
        <v>129</v>
      </c>
      <c r="B69" s="20">
        <v>3</v>
      </c>
      <c r="C69" s="21">
        <v>9</v>
      </c>
      <c r="D69" s="22" t="s">
        <v>46</v>
      </c>
      <c r="E69" s="23">
        <v>200</v>
      </c>
      <c r="F69" s="150">
        <f t="shared" si="13"/>
        <v>400</v>
      </c>
      <c r="G69" s="150">
        <f t="shared" si="13"/>
        <v>400</v>
      </c>
      <c r="H69" s="129">
        <f t="shared" si="13"/>
        <v>400</v>
      </c>
    </row>
    <row r="70" spans="1:8" ht="32.1" customHeight="1">
      <c r="A70" s="166" t="s">
        <v>18</v>
      </c>
      <c r="B70" s="20">
        <v>3</v>
      </c>
      <c r="C70" s="21">
        <v>9</v>
      </c>
      <c r="D70" s="22" t="s">
        <v>46</v>
      </c>
      <c r="E70" s="23">
        <v>240</v>
      </c>
      <c r="F70" s="202">
        <v>400</v>
      </c>
      <c r="G70" s="202">
        <v>400</v>
      </c>
      <c r="H70" s="225">
        <v>400</v>
      </c>
    </row>
    <row r="71" spans="1:8" ht="15.95" customHeight="1">
      <c r="A71" s="169" t="s">
        <v>48</v>
      </c>
      <c r="B71" s="15">
        <v>4</v>
      </c>
      <c r="C71" s="11"/>
      <c r="D71" s="12"/>
      <c r="E71" s="13"/>
      <c r="F71" s="148">
        <f>F72</f>
        <v>9200.5999999999985</v>
      </c>
      <c r="G71" s="148">
        <f t="shared" ref="G71:H71" si="14">G72</f>
        <v>9655.4</v>
      </c>
      <c r="H71" s="127">
        <f t="shared" si="14"/>
        <v>11386.3</v>
      </c>
    </row>
    <row r="72" spans="1:8" ht="15.95" customHeight="1">
      <c r="A72" s="169" t="s">
        <v>49</v>
      </c>
      <c r="B72" s="15">
        <v>4</v>
      </c>
      <c r="C72" s="16">
        <v>9</v>
      </c>
      <c r="D72" s="17" t="s">
        <v>7</v>
      </c>
      <c r="E72" s="18" t="s">
        <v>7</v>
      </c>
      <c r="F72" s="151">
        <f>F73+F80</f>
        <v>9200.5999999999985</v>
      </c>
      <c r="G72" s="151">
        <f t="shared" ref="G72:H72" si="15">G73+G80</f>
        <v>9655.4</v>
      </c>
      <c r="H72" s="130">
        <f t="shared" si="15"/>
        <v>11386.3</v>
      </c>
    </row>
    <row r="73" spans="1:8" ht="32.1" customHeight="1">
      <c r="A73" s="121" t="s">
        <v>171</v>
      </c>
      <c r="B73" s="3">
        <v>4</v>
      </c>
      <c r="C73" s="4">
        <v>9</v>
      </c>
      <c r="D73" s="5" t="s">
        <v>50</v>
      </c>
      <c r="E73" s="18"/>
      <c r="F73" s="151">
        <f>F74</f>
        <v>6865.4</v>
      </c>
      <c r="G73" s="151">
        <f>G74</f>
        <v>7300</v>
      </c>
      <c r="H73" s="130">
        <f>H74</f>
        <v>8900</v>
      </c>
    </row>
    <row r="74" spans="1:8" ht="45" customHeight="1">
      <c r="A74" s="121" t="s">
        <v>141</v>
      </c>
      <c r="B74" s="3">
        <v>4</v>
      </c>
      <c r="C74" s="4">
        <v>9</v>
      </c>
      <c r="D74" s="5" t="s">
        <v>51</v>
      </c>
      <c r="E74" s="18"/>
      <c r="F74" s="151">
        <f t="shared" ref="F74:H76" si="16">F75</f>
        <v>6865.4</v>
      </c>
      <c r="G74" s="151">
        <f t="shared" si="16"/>
        <v>7300</v>
      </c>
      <c r="H74" s="130">
        <f t="shared" si="16"/>
        <v>8900</v>
      </c>
    </row>
    <row r="75" spans="1:8" ht="49.5" customHeight="1">
      <c r="A75" s="37" t="s">
        <v>142</v>
      </c>
      <c r="B75" s="10">
        <v>4</v>
      </c>
      <c r="C75" s="11">
        <v>9</v>
      </c>
      <c r="D75" s="12" t="s">
        <v>52</v>
      </c>
      <c r="E75" s="18"/>
      <c r="F75" s="150">
        <f>F76+F78</f>
        <v>6865.4</v>
      </c>
      <c r="G75" s="150">
        <f t="shared" si="16"/>
        <v>7300</v>
      </c>
      <c r="H75" s="129">
        <f t="shared" si="16"/>
        <v>8900</v>
      </c>
    </row>
    <row r="76" spans="1:8" ht="32.1" customHeight="1">
      <c r="A76" s="37" t="s">
        <v>129</v>
      </c>
      <c r="B76" s="10">
        <v>4</v>
      </c>
      <c r="C76" s="11">
        <v>9</v>
      </c>
      <c r="D76" s="12" t="s">
        <v>52</v>
      </c>
      <c r="E76" s="23">
        <v>200</v>
      </c>
      <c r="F76" s="150">
        <f t="shared" si="16"/>
        <v>6865.4</v>
      </c>
      <c r="G76" s="150">
        <f t="shared" si="16"/>
        <v>7300</v>
      </c>
      <c r="H76" s="129">
        <f t="shared" si="16"/>
        <v>8900</v>
      </c>
    </row>
    <row r="77" spans="1:8" ht="32.1" customHeight="1">
      <c r="A77" s="166" t="s">
        <v>18</v>
      </c>
      <c r="B77" s="10">
        <v>4</v>
      </c>
      <c r="C77" s="11">
        <v>9</v>
      </c>
      <c r="D77" s="12" t="s">
        <v>52</v>
      </c>
      <c r="E77" s="23">
        <v>240</v>
      </c>
      <c r="F77" s="202">
        <f>3565.4+3300</f>
        <v>6865.4</v>
      </c>
      <c r="G77" s="202">
        <v>7300</v>
      </c>
      <c r="H77" s="225">
        <v>8900</v>
      </c>
    </row>
    <row r="78" spans="1:8" ht="32.1" hidden="1" customHeight="1">
      <c r="A78" s="37" t="s">
        <v>144</v>
      </c>
      <c r="B78" s="10">
        <v>4</v>
      </c>
      <c r="C78" s="11">
        <v>9</v>
      </c>
      <c r="D78" s="12" t="s">
        <v>52</v>
      </c>
      <c r="E78" s="23">
        <v>400</v>
      </c>
      <c r="F78" s="150">
        <f>F79</f>
        <v>0</v>
      </c>
      <c r="G78" s="150">
        <f t="shared" ref="G78:H78" si="17">G79</f>
        <v>0</v>
      </c>
      <c r="H78" s="129">
        <f t="shared" si="17"/>
        <v>0</v>
      </c>
    </row>
    <row r="79" spans="1:8" ht="18.75" hidden="1" customHeight="1">
      <c r="A79" s="37" t="s">
        <v>145</v>
      </c>
      <c r="B79" s="10">
        <v>4</v>
      </c>
      <c r="C79" s="11">
        <v>9</v>
      </c>
      <c r="D79" s="12" t="s">
        <v>52</v>
      </c>
      <c r="E79" s="23">
        <v>410</v>
      </c>
      <c r="F79" s="202">
        <v>0</v>
      </c>
      <c r="G79" s="202">
        <v>0</v>
      </c>
      <c r="H79" s="225">
        <v>0</v>
      </c>
    </row>
    <row r="80" spans="1:8" ht="64.5" customHeight="1">
      <c r="A80" s="121" t="s">
        <v>172</v>
      </c>
      <c r="B80" s="3">
        <v>4</v>
      </c>
      <c r="C80" s="4">
        <v>9</v>
      </c>
      <c r="D80" s="5" t="s">
        <v>53</v>
      </c>
      <c r="E80" s="18"/>
      <c r="F80" s="151">
        <f>F81</f>
        <v>2335.1999999999998</v>
      </c>
      <c r="G80" s="151">
        <f t="shared" ref="G80:H80" si="18">G81</f>
        <v>2355.4</v>
      </c>
      <c r="H80" s="130">
        <f t="shared" si="18"/>
        <v>2486.3000000000002</v>
      </c>
    </row>
    <row r="81" spans="1:8" ht="32.1" customHeight="1">
      <c r="A81" s="37" t="s">
        <v>143</v>
      </c>
      <c r="B81" s="10">
        <v>4</v>
      </c>
      <c r="C81" s="11">
        <v>9</v>
      </c>
      <c r="D81" s="12" t="s">
        <v>54</v>
      </c>
      <c r="E81" s="18"/>
      <c r="F81" s="150">
        <f>F82+F84</f>
        <v>2335.1999999999998</v>
      </c>
      <c r="G81" s="150">
        <f t="shared" ref="G81:H81" si="19">G82+G84</f>
        <v>2355.4</v>
      </c>
      <c r="H81" s="129">
        <f t="shared" si="19"/>
        <v>2486.3000000000002</v>
      </c>
    </row>
    <row r="82" spans="1:8" ht="32.1" customHeight="1">
      <c r="A82" s="37" t="s">
        <v>129</v>
      </c>
      <c r="B82" s="10">
        <v>4</v>
      </c>
      <c r="C82" s="11">
        <v>9</v>
      </c>
      <c r="D82" s="12" t="s">
        <v>54</v>
      </c>
      <c r="E82" s="23">
        <v>200</v>
      </c>
      <c r="F82" s="150">
        <f t="shared" ref="F82:H82" si="20">F83</f>
        <v>1235.2</v>
      </c>
      <c r="G82" s="150">
        <f t="shared" si="20"/>
        <v>2355.4</v>
      </c>
      <c r="H82" s="129">
        <f t="shared" si="20"/>
        <v>2486.3000000000002</v>
      </c>
    </row>
    <row r="83" spans="1:8" ht="32.1" customHeight="1">
      <c r="A83" s="166" t="s">
        <v>18</v>
      </c>
      <c r="B83" s="10">
        <v>4</v>
      </c>
      <c r="C83" s="11">
        <v>9</v>
      </c>
      <c r="D83" s="12" t="s">
        <v>54</v>
      </c>
      <c r="E83" s="23">
        <v>240</v>
      </c>
      <c r="F83" s="202">
        <v>1235.2</v>
      </c>
      <c r="G83" s="202">
        <v>2355.4</v>
      </c>
      <c r="H83" s="225">
        <v>2486.3000000000002</v>
      </c>
    </row>
    <row r="84" spans="1:8" ht="32.1" customHeight="1">
      <c r="A84" s="37" t="s">
        <v>144</v>
      </c>
      <c r="B84" s="10">
        <v>4</v>
      </c>
      <c r="C84" s="11">
        <v>9</v>
      </c>
      <c r="D84" s="12" t="s">
        <v>54</v>
      </c>
      <c r="E84" s="13">
        <v>400</v>
      </c>
      <c r="F84" s="149">
        <f>F85</f>
        <v>1100</v>
      </c>
      <c r="G84" s="149">
        <f t="shared" ref="G84:H84" si="21">G85</f>
        <v>0</v>
      </c>
      <c r="H84" s="129">
        <f t="shared" si="21"/>
        <v>0</v>
      </c>
    </row>
    <row r="85" spans="1:8" ht="21" customHeight="1">
      <c r="A85" s="9" t="s">
        <v>145</v>
      </c>
      <c r="B85" s="10">
        <v>4</v>
      </c>
      <c r="C85" s="11">
        <v>9</v>
      </c>
      <c r="D85" s="12" t="s">
        <v>54</v>
      </c>
      <c r="E85" s="13">
        <v>410</v>
      </c>
      <c r="F85" s="203">
        <f>1000+100</f>
        <v>1100</v>
      </c>
      <c r="G85" s="203">
        <v>0</v>
      </c>
      <c r="H85" s="225">
        <v>0</v>
      </c>
    </row>
    <row r="86" spans="1:8" ht="15.95" customHeight="1">
      <c r="A86" s="169" t="s">
        <v>56</v>
      </c>
      <c r="B86" s="15">
        <v>5</v>
      </c>
      <c r="C86" s="16" t="s">
        <v>7</v>
      </c>
      <c r="D86" s="17" t="s">
        <v>7</v>
      </c>
      <c r="E86" s="18" t="s">
        <v>7</v>
      </c>
      <c r="F86" s="151">
        <f>F87+F95</f>
        <v>22867.800000000003</v>
      </c>
      <c r="G86" s="151">
        <f t="shared" ref="G86:H86" si="22">G87+G95</f>
        <v>10250</v>
      </c>
      <c r="H86" s="130">
        <f t="shared" si="22"/>
        <v>10350</v>
      </c>
    </row>
    <row r="87" spans="1:8" ht="15.95" customHeight="1">
      <c r="A87" s="121" t="s">
        <v>57</v>
      </c>
      <c r="B87" s="3">
        <v>5</v>
      </c>
      <c r="C87" s="4">
        <v>1</v>
      </c>
      <c r="D87" s="5" t="s">
        <v>7</v>
      </c>
      <c r="E87" s="6" t="s">
        <v>7</v>
      </c>
      <c r="F87" s="148">
        <f>F88</f>
        <v>150</v>
      </c>
      <c r="G87" s="148">
        <f>G88</f>
        <v>150</v>
      </c>
      <c r="H87" s="127">
        <f>H88</f>
        <v>150</v>
      </c>
    </row>
    <row r="88" spans="1:8" ht="15.95" customHeight="1">
      <c r="A88" s="37" t="s">
        <v>58</v>
      </c>
      <c r="B88" s="10">
        <v>5</v>
      </c>
      <c r="C88" s="11">
        <v>1</v>
      </c>
      <c r="D88" s="12" t="s">
        <v>10</v>
      </c>
      <c r="E88" s="13"/>
      <c r="F88" s="149">
        <f>F89+F92</f>
        <v>150</v>
      </c>
      <c r="G88" s="149">
        <f>G89+G92</f>
        <v>150</v>
      </c>
      <c r="H88" s="128">
        <f>H92</f>
        <v>150</v>
      </c>
    </row>
    <row r="89" spans="1:8" ht="32.1" customHeight="1">
      <c r="A89" s="37" t="s">
        <v>59</v>
      </c>
      <c r="B89" s="10">
        <v>5</v>
      </c>
      <c r="C89" s="11">
        <v>1</v>
      </c>
      <c r="D89" s="12" t="s">
        <v>60</v>
      </c>
      <c r="E89" s="13"/>
      <c r="F89" s="149">
        <f t="shared" ref="F89:H90" si="23">F90</f>
        <v>0</v>
      </c>
      <c r="G89" s="149">
        <f t="shared" si="23"/>
        <v>0</v>
      </c>
      <c r="H89" s="128">
        <f t="shared" si="23"/>
        <v>0</v>
      </c>
    </row>
    <row r="90" spans="1:8" ht="32.1" customHeight="1">
      <c r="A90" s="37" t="s">
        <v>129</v>
      </c>
      <c r="B90" s="10">
        <v>5</v>
      </c>
      <c r="C90" s="11">
        <v>1</v>
      </c>
      <c r="D90" s="12" t="s">
        <v>60</v>
      </c>
      <c r="E90" s="13">
        <v>200</v>
      </c>
      <c r="F90" s="149">
        <f t="shared" si="23"/>
        <v>0</v>
      </c>
      <c r="G90" s="149">
        <f t="shared" si="23"/>
        <v>0</v>
      </c>
      <c r="H90" s="128">
        <f t="shared" si="23"/>
        <v>0</v>
      </c>
    </row>
    <row r="91" spans="1:8" ht="32.1" customHeight="1">
      <c r="A91" s="166" t="s">
        <v>18</v>
      </c>
      <c r="B91" s="10">
        <v>5</v>
      </c>
      <c r="C91" s="11">
        <v>1</v>
      </c>
      <c r="D91" s="12" t="s">
        <v>60</v>
      </c>
      <c r="E91" s="13">
        <v>240</v>
      </c>
      <c r="F91" s="203"/>
      <c r="G91" s="203"/>
      <c r="H91" s="226"/>
    </row>
    <row r="92" spans="1:8" ht="15.75">
      <c r="A92" s="166" t="s">
        <v>61</v>
      </c>
      <c r="B92" s="10">
        <v>5</v>
      </c>
      <c r="C92" s="11">
        <v>1</v>
      </c>
      <c r="D92" s="12" t="s">
        <v>62</v>
      </c>
      <c r="E92" s="13"/>
      <c r="F92" s="149">
        <f t="shared" ref="F92:H93" si="24">F93</f>
        <v>150</v>
      </c>
      <c r="G92" s="149">
        <f t="shared" si="24"/>
        <v>150</v>
      </c>
      <c r="H92" s="128">
        <f t="shared" si="24"/>
        <v>150</v>
      </c>
    </row>
    <row r="93" spans="1:8" ht="32.1" customHeight="1">
      <c r="A93" s="37" t="s">
        <v>129</v>
      </c>
      <c r="B93" s="10">
        <v>5</v>
      </c>
      <c r="C93" s="11">
        <v>1</v>
      </c>
      <c r="D93" s="12" t="s">
        <v>62</v>
      </c>
      <c r="E93" s="13">
        <v>200</v>
      </c>
      <c r="F93" s="149">
        <f t="shared" si="24"/>
        <v>150</v>
      </c>
      <c r="G93" s="149">
        <f t="shared" si="24"/>
        <v>150</v>
      </c>
      <c r="H93" s="128">
        <f t="shared" si="24"/>
        <v>150</v>
      </c>
    </row>
    <row r="94" spans="1:8" ht="32.1" customHeight="1">
      <c r="A94" s="166" t="s">
        <v>18</v>
      </c>
      <c r="B94" s="10">
        <v>5</v>
      </c>
      <c r="C94" s="11">
        <v>1</v>
      </c>
      <c r="D94" s="12" t="s">
        <v>62</v>
      </c>
      <c r="E94" s="13">
        <v>240</v>
      </c>
      <c r="F94" s="203">
        <v>150</v>
      </c>
      <c r="G94" s="203">
        <v>150</v>
      </c>
      <c r="H94" s="226">
        <v>150</v>
      </c>
    </row>
    <row r="95" spans="1:8" ht="15.95" customHeight="1">
      <c r="A95" s="169" t="s">
        <v>63</v>
      </c>
      <c r="B95" s="3">
        <v>5</v>
      </c>
      <c r="C95" s="4">
        <v>3</v>
      </c>
      <c r="D95" s="5"/>
      <c r="E95" s="6"/>
      <c r="F95" s="148">
        <f>F96+F115</f>
        <v>22717.800000000003</v>
      </c>
      <c r="G95" s="148">
        <f>G96+G115</f>
        <v>10100</v>
      </c>
      <c r="H95" s="127">
        <f>H96+H115</f>
        <v>10200</v>
      </c>
    </row>
    <row r="96" spans="1:8" ht="32.1" customHeight="1">
      <c r="A96" s="121" t="s">
        <v>173</v>
      </c>
      <c r="B96" s="3">
        <v>5</v>
      </c>
      <c r="C96" s="4">
        <v>3</v>
      </c>
      <c r="D96" s="5" t="s">
        <v>64</v>
      </c>
      <c r="E96" s="6" t="s">
        <v>7</v>
      </c>
      <c r="F96" s="148">
        <f>F97+F103+F107+F111</f>
        <v>9979.6</v>
      </c>
      <c r="G96" s="148">
        <f>G97+G103+G107+G111</f>
        <v>10100</v>
      </c>
      <c r="H96" s="127">
        <f>H97+H103+H107+H111</f>
        <v>10200</v>
      </c>
    </row>
    <row r="97" spans="1:8" ht="46.5" customHeight="1">
      <c r="A97" s="121" t="s">
        <v>151</v>
      </c>
      <c r="B97" s="3">
        <v>5</v>
      </c>
      <c r="C97" s="4">
        <v>3</v>
      </c>
      <c r="D97" s="5" t="s">
        <v>65</v>
      </c>
      <c r="E97" s="6"/>
      <c r="F97" s="148">
        <f t="shared" ref="F97:H99" si="25">F98</f>
        <v>3820</v>
      </c>
      <c r="G97" s="148">
        <f t="shared" si="25"/>
        <v>3820</v>
      </c>
      <c r="H97" s="127">
        <f t="shared" si="25"/>
        <v>3820</v>
      </c>
    </row>
    <row r="98" spans="1:8" ht="48" customHeight="1">
      <c r="A98" s="37" t="s">
        <v>152</v>
      </c>
      <c r="B98" s="10">
        <v>5</v>
      </c>
      <c r="C98" s="11">
        <v>3</v>
      </c>
      <c r="D98" s="12" t="s">
        <v>66</v>
      </c>
      <c r="E98" s="13"/>
      <c r="F98" s="149">
        <f>F99+F101</f>
        <v>3820</v>
      </c>
      <c r="G98" s="149">
        <f t="shared" ref="G98:H98" si="26">G99+G101</f>
        <v>3820</v>
      </c>
      <c r="H98" s="128">
        <f t="shared" si="26"/>
        <v>3820</v>
      </c>
    </row>
    <row r="99" spans="1:8" ht="32.1" customHeight="1">
      <c r="A99" s="37" t="s">
        <v>129</v>
      </c>
      <c r="B99" s="10">
        <v>5</v>
      </c>
      <c r="C99" s="11">
        <v>3</v>
      </c>
      <c r="D99" s="12" t="s">
        <v>66</v>
      </c>
      <c r="E99" s="13">
        <v>200</v>
      </c>
      <c r="F99" s="149">
        <f t="shared" si="25"/>
        <v>3800</v>
      </c>
      <c r="G99" s="149">
        <f t="shared" si="25"/>
        <v>3800</v>
      </c>
      <c r="H99" s="128">
        <f t="shared" si="25"/>
        <v>3800</v>
      </c>
    </row>
    <row r="100" spans="1:8" ht="32.1" customHeight="1">
      <c r="A100" s="37" t="s">
        <v>18</v>
      </c>
      <c r="B100" s="10">
        <v>5</v>
      </c>
      <c r="C100" s="11">
        <v>3</v>
      </c>
      <c r="D100" s="12" t="s">
        <v>66</v>
      </c>
      <c r="E100" s="13">
        <v>240</v>
      </c>
      <c r="F100" s="203">
        <v>3800</v>
      </c>
      <c r="G100" s="203">
        <v>3800</v>
      </c>
      <c r="H100" s="226">
        <v>3800</v>
      </c>
    </row>
    <row r="101" spans="1:8" ht="17.25" customHeight="1">
      <c r="A101" s="37" t="s">
        <v>19</v>
      </c>
      <c r="B101" s="10">
        <v>5</v>
      </c>
      <c r="C101" s="11">
        <v>3</v>
      </c>
      <c r="D101" s="12" t="s">
        <v>66</v>
      </c>
      <c r="E101" s="13">
        <v>800</v>
      </c>
      <c r="F101" s="149">
        <f>F102</f>
        <v>20</v>
      </c>
      <c r="G101" s="149">
        <f>G102</f>
        <v>20</v>
      </c>
      <c r="H101" s="128">
        <f>H102</f>
        <v>20</v>
      </c>
    </row>
    <row r="102" spans="1:8" ht="15" customHeight="1">
      <c r="A102" s="37" t="s">
        <v>20</v>
      </c>
      <c r="B102" s="10">
        <v>5</v>
      </c>
      <c r="C102" s="11">
        <v>3</v>
      </c>
      <c r="D102" s="12" t="s">
        <v>66</v>
      </c>
      <c r="E102" s="13">
        <v>850</v>
      </c>
      <c r="F102" s="203">
        <v>20</v>
      </c>
      <c r="G102" s="203">
        <v>20</v>
      </c>
      <c r="H102" s="226">
        <v>20</v>
      </c>
    </row>
    <row r="103" spans="1:8" ht="48.75" customHeight="1">
      <c r="A103" s="121" t="s">
        <v>153</v>
      </c>
      <c r="B103" s="3">
        <v>5</v>
      </c>
      <c r="C103" s="4">
        <v>3</v>
      </c>
      <c r="D103" s="5" t="s">
        <v>67</v>
      </c>
      <c r="E103" s="6"/>
      <c r="F103" s="148">
        <f t="shared" ref="F103:H105" si="27">F104</f>
        <v>400</v>
      </c>
      <c r="G103" s="148">
        <f t="shared" si="27"/>
        <v>500</v>
      </c>
      <c r="H103" s="127">
        <f t="shared" si="27"/>
        <v>500</v>
      </c>
    </row>
    <row r="104" spans="1:8" ht="47.25" customHeight="1">
      <c r="A104" s="37" t="s">
        <v>154</v>
      </c>
      <c r="B104" s="10">
        <v>5</v>
      </c>
      <c r="C104" s="11">
        <v>3</v>
      </c>
      <c r="D104" s="12" t="s">
        <v>68</v>
      </c>
      <c r="E104" s="13"/>
      <c r="F104" s="149">
        <f t="shared" si="27"/>
        <v>400</v>
      </c>
      <c r="G104" s="149">
        <f t="shared" si="27"/>
        <v>500</v>
      </c>
      <c r="H104" s="128">
        <f t="shared" si="27"/>
        <v>500</v>
      </c>
    </row>
    <row r="105" spans="1:8" ht="32.1" customHeight="1">
      <c r="A105" s="37" t="s">
        <v>129</v>
      </c>
      <c r="B105" s="10">
        <v>5</v>
      </c>
      <c r="C105" s="11">
        <v>3</v>
      </c>
      <c r="D105" s="12" t="s">
        <v>68</v>
      </c>
      <c r="E105" s="13">
        <v>200</v>
      </c>
      <c r="F105" s="149">
        <f t="shared" si="27"/>
        <v>400</v>
      </c>
      <c r="G105" s="149">
        <f t="shared" si="27"/>
        <v>500</v>
      </c>
      <c r="H105" s="128">
        <f t="shared" si="27"/>
        <v>500</v>
      </c>
    </row>
    <row r="106" spans="1:8" ht="32.1" customHeight="1">
      <c r="A106" s="37" t="s">
        <v>18</v>
      </c>
      <c r="B106" s="10">
        <v>5</v>
      </c>
      <c r="C106" s="11">
        <v>3</v>
      </c>
      <c r="D106" s="12" t="s">
        <v>68</v>
      </c>
      <c r="E106" s="13">
        <v>240</v>
      </c>
      <c r="F106" s="203">
        <v>400</v>
      </c>
      <c r="G106" s="203">
        <v>500</v>
      </c>
      <c r="H106" s="226">
        <v>500</v>
      </c>
    </row>
    <row r="107" spans="1:8" ht="58.5" customHeight="1">
      <c r="A107" s="121" t="s">
        <v>155</v>
      </c>
      <c r="B107" s="3">
        <v>5</v>
      </c>
      <c r="C107" s="4">
        <v>3</v>
      </c>
      <c r="D107" s="5" t="s">
        <v>69</v>
      </c>
      <c r="E107" s="6"/>
      <c r="F107" s="148">
        <f t="shared" ref="F107:H109" si="28">F108</f>
        <v>850</v>
      </c>
      <c r="G107" s="148">
        <f t="shared" si="28"/>
        <v>850</v>
      </c>
      <c r="H107" s="127">
        <f t="shared" si="28"/>
        <v>850</v>
      </c>
    </row>
    <row r="108" spans="1:8" ht="66.75" customHeight="1">
      <c r="A108" s="37" t="s">
        <v>156</v>
      </c>
      <c r="B108" s="10">
        <v>5</v>
      </c>
      <c r="C108" s="11">
        <v>3</v>
      </c>
      <c r="D108" s="12" t="s">
        <v>70</v>
      </c>
      <c r="E108" s="13"/>
      <c r="F108" s="149">
        <f t="shared" si="28"/>
        <v>850</v>
      </c>
      <c r="G108" s="149">
        <f t="shared" si="28"/>
        <v>850</v>
      </c>
      <c r="H108" s="128">
        <f t="shared" si="28"/>
        <v>850</v>
      </c>
    </row>
    <row r="109" spans="1:8" ht="32.1" customHeight="1">
      <c r="A109" s="37" t="s">
        <v>129</v>
      </c>
      <c r="B109" s="10">
        <v>5</v>
      </c>
      <c r="C109" s="11">
        <v>3</v>
      </c>
      <c r="D109" s="12" t="s">
        <v>70</v>
      </c>
      <c r="E109" s="13">
        <v>200</v>
      </c>
      <c r="F109" s="149">
        <f t="shared" si="28"/>
        <v>850</v>
      </c>
      <c r="G109" s="149">
        <f t="shared" si="28"/>
        <v>850</v>
      </c>
      <c r="H109" s="128">
        <f t="shared" si="28"/>
        <v>850</v>
      </c>
    </row>
    <row r="110" spans="1:8" ht="32.1" customHeight="1">
      <c r="A110" s="37" t="s">
        <v>18</v>
      </c>
      <c r="B110" s="10">
        <v>5</v>
      </c>
      <c r="C110" s="11">
        <v>3</v>
      </c>
      <c r="D110" s="12" t="s">
        <v>70</v>
      </c>
      <c r="E110" s="13">
        <v>240</v>
      </c>
      <c r="F110" s="203">
        <v>850</v>
      </c>
      <c r="G110" s="203">
        <v>850</v>
      </c>
      <c r="H110" s="226">
        <v>850</v>
      </c>
    </row>
    <row r="111" spans="1:8" ht="63.75" customHeight="1">
      <c r="A111" s="121" t="s">
        <v>157</v>
      </c>
      <c r="B111" s="3">
        <v>5</v>
      </c>
      <c r="C111" s="4">
        <v>3</v>
      </c>
      <c r="D111" s="5" t="s">
        <v>71</v>
      </c>
      <c r="E111" s="6"/>
      <c r="F111" s="148">
        <f t="shared" ref="F111:H113" si="29">F112</f>
        <v>4909.6000000000004</v>
      </c>
      <c r="G111" s="148">
        <f t="shared" si="29"/>
        <v>4930</v>
      </c>
      <c r="H111" s="127">
        <f t="shared" si="29"/>
        <v>5030</v>
      </c>
    </row>
    <row r="112" spans="1:8" ht="63.95" customHeight="1">
      <c r="A112" s="37" t="s">
        <v>158</v>
      </c>
      <c r="B112" s="10">
        <v>5</v>
      </c>
      <c r="C112" s="11">
        <v>3</v>
      </c>
      <c r="D112" s="12" t="s">
        <v>72</v>
      </c>
      <c r="E112" s="13"/>
      <c r="F112" s="149">
        <f t="shared" si="29"/>
        <v>4909.6000000000004</v>
      </c>
      <c r="G112" s="149">
        <f t="shared" si="29"/>
        <v>4930</v>
      </c>
      <c r="H112" s="128">
        <f t="shared" si="29"/>
        <v>5030</v>
      </c>
    </row>
    <row r="113" spans="1:8" ht="32.1" customHeight="1">
      <c r="A113" s="37" t="s">
        <v>129</v>
      </c>
      <c r="B113" s="10">
        <v>5</v>
      </c>
      <c r="C113" s="11">
        <v>3</v>
      </c>
      <c r="D113" s="12" t="s">
        <v>72</v>
      </c>
      <c r="E113" s="13">
        <v>200</v>
      </c>
      <c r="F113" s="149">
        <f t="shared" si="29"/>
        <v>4909.6000000000004</v>
      </c>
      <c r="G113" s="149">
        <f t="shared" si="29"/>
        <v>4930</v>
      </c>
      <c r="H113" s="128">
        <f t="shared" si="29"/>
        <v>5030</v>
      </c>
    </row>
    <row r="114" spans="1:8" ht="32.1" customHeight="1">
      <c r="A114" s="161" t="s">
        <v>18</v>
      </c>
      <c r="B114" s="10">
        <v>5</v>
      </c>
      <c r="C114" s="11">
        <v>3</v>
      </c>
      <c r="D114" s="12" t="s">
        <v>72</v>
      </c>
      <c r="E114" s="13">
        <v>240</v>
      </c>
      <c r="F114" s="203">
        <v>4909.6000000000004</v>
      </c>
      <c r="G114" s="203">
        <v>4930</v>
      </c>
      <c r="H114" s="226">
        <v>5030</v>
      </c>
    </row>
    <row r="115" spans="1:8" ht="15.95" customHeight="1">
      <c r="A115" s="121" t="s">
        <v>9</v>
      </c>
      <c r="B115" s="3">
        <v>5</v>
      </c>
      <c r="C115" s="4">
        <v>3</v>
      </c>
      <c r="D115" s="5" t="s">
        <v>10</v>
      </c>
      <c r="E115" s="6" t="s">
        <v>7</v>
      </c>
      <c r="F115" s="148">
        <f>F116+F119</f>
        <v>12738.2</v>
      </c>
      <c r="G115" s="148">
        <f t="shared" ref="G115" si="30">G116+G119</f>
        <v>0</v>
      </c>
      <c r="H115" s="195">
        <v>0</v>
      </c>
    </row>
    <row r="116" spans="1:8" ht="125.25" hidden="1" customHeight="1">
      <c r="A116" s="121" t="s">
        <v>191</v>
      </c>
      <c r="B116" s="3">
        <v>5</v>
      </c>
      <c r="C116" s="4">
        <v>3</v>
      </c>
      <c r="D116" s="5" t="s">
        <v>169</v>
      </c>
      <c r="E116" s="6"/>
      <c r="F116" s="148">
        <f>F117</f>
        <v>0</v>
      </c>
      <c r="G116" s="148">
        <f>G117</f>
        <v>0</v>
      </c>
      <c r="H116" s="127">
        <v>0</v>
      </c>
    </row>
    <row r="117" spans="1:8" ht="19.5" hidden="1" customHeight="1">
      <c r="A117" s="37" t="s">
        <v>19</v>
      </c>
      <c r="B117" s="10">
        <v>5</v>
      </c>
      <c r="C117" s="11">
        <v>3</v>
      </c>
      <c r="D117" s="12" t="s">
        <v>169</v>
      </c>
      <c r="E117" s="13">
        <v>800</v>
      </c>
      <c r="F117" s="149">
        <f>F118</f>
        <v>0</v>
      </c>
      <c r="G117" s="149">
        <f>G118</f>
        <v>0</v>
      </c>
      <c r="H117" s="128">
        <v>0</v>
      </c>
    </row>
    <row r="118" spans="1:8" ht="45.75" hidden="1" customHeight="1">
      <c r="A118" s="37" t="s">
        <v>187</v>
      </c>
      <c r="B118" s="10">
        <v>5</v>
      </c>
      <c r="C118" s="11">
        <v>3</v>
      </c>
      <c r="D118" s="12" t="s">
        <v>169</v>
      </c>
      <c r="E118" s="13">
        <v>810</v>
      </c>
      <c r="F118" s="149">
        <v>0</v>
      </c>
      <c r="G118" s="149">
        <v>0</v>
      </c>
      <c r="H118" s="128">
        <v>0</v>
      </c>
    </row>
    <row r="119" spans="1:8" ht="130.5" customHeight="1">
      <c r="A119" s="105" t="s">
        <v>192</v>
      </c>
      <c r="B119" s="16">
        <v>5</v>
      </c>
      <c r="C119" s="16">
        <v>3</v>
      </c>
      <c r="D119" s="47" t="s">
        <v>168</v>
      </c>
      <c r="E119" s="18"/>
      <c r="F119" s="178">
        <f t="shared" ref="F119:H120" si="31">F120</f>
        <v>12738.2</v>
      </c>
      <c r="G119" s="178">
        <f t="shared" si="31"/>
        <v>0</v>
      </c>
      <c r="H119" s="127">
        <f t="shared" si="31"/>
        <v>0</v>
      </c>
    </row>
    <row r="120" spans="1:8" ht="33" customHeight="1">
      <c r="A120" s="161" t="s">
        <v>129</v>
      </c>
      <c r="B120" s="21">
        <v>5</v>
      </c>
      <c r="C120" s="21">
        <v>3</v>
      </c>
      <c r="D120" s="35" t="s">
        <v>168</v>
      </c>
      <c r="E120" s="23">
        <v>200</v>
      </c>
      <c r="F120" s="159">
        <f t="shared" si="31"/>
        <v>12738.2</v>
      </c>
      <c r="G120" s="159">
        <f t="shared" si="31"/>
        <v>0</v>
      </c>
      <c r="H120" s="128">
        <f t="shared" si="31"/>
        <v>0</v>
      </c>
    </row>
    <row r="121" spans="1:8" ht="33" customHeight="1">
      <c r="A121" s="161" t="s">
        <v>18</v>
      </c>
      <c r="B121" s="21">
        <v>5</v>
      </c>
      <c r="C121" s="21">
        <v>3</v>
      </c>
      <c r="D121" s="35" t="s">
        <v>168</v>
      </c>
      <c r="E121" s="23">
        <v>240</v>
      </c>
      <c r="F121" s="204">
        <v>12738.2</v>
      </c>
      <c r="G121" s="204">
        <v>0</v>
      </c>
      <c r="H121" s="226">
        <v>0</v>
      </c>
    </row>
    <row r="122" spans="1:8" ht="15.95" customHeight="1">
      <c r="A122" s="175" t="s">
        <v>77</v>
      </c>
      <c r="B122" s="49">
        <v>8</v>
      </c>
      <c r="C122" s="49" t="s">
        <v>7</v>
      </c>
      <c r="D122" s="69" t="s">
        <v>7</v>
      </c>
      <c r="E122" s="53" t="s">
        <v>7</v>
      </c>
      <c r="F122" s="188">
        <f>F123</f>
        <v>13767.3</v>
      </c>
      <c r="G122" s="188">
        <f>G123</f>
        <v>11170</v>
      </c>
      <c r="H122" s="133">
        <f>H123</f>
        <v>11370</v>
      </c>
    </row>
    <row r="123" spans="1:8" ht="15.95" customHeight="1">
      <c r="A123" s="175" t="s">
        <v>78</v>
      </c>
      <c r="B123" s="49">
        <v>8</v>
      </c>
      <c r="C123" s="49">
        <v>1</v>
      </c>
      <c r="D123" s="69" t="s">
        <v>7</v>
      </c>
      <c r="E123" s="53" t="s">
        <v>7</v>
      </c>
      <c r="F123" s="188">
        <f>F124</f>
        <v>13767.3</v>
      </c>
      <c r="G123" s="188">
        <f t="shared" ref="G123:H123" si="32">G124</f>
        <v>11170</v>
      </c>
      <c r="H123" s="134">
        <f t="shared" si="32"/>
        <v>11370</v>
      </c>
    </row>
    <row r="124" spans="1:8" ht="46.5" customHeight="1">
      <c r="A124" s="105" t="s">
        <v>174</v>
      </c>
      <c r="B124" s="16">
        <v>8</v>
      </c>
      <c r="C124" s="16">
        <v>1</v>
      </c>
      <c r="D124" s="47" t="s">
        <v>79</v>
      </c>
      <c r="E124" s="18" t="s">
        <v>7</v>
      </c>
      <c r="F124" s="178">
        <f>F125+F128+F135+F138+F141</f>
        <v>13767.3</v>
      </c>
      <c r="G124" s="178">
        <f t="shared" ref="G124:H124" si="33">G125+G128+G135+G138+G141</f>
        <v>11170</v>
      </c>
      <c r="H124" s="127">
        <f t="shared" si="33"/>
        <v>11370</v>
      </c>
    </row>
    <row r="125" spans="1:8" ht="83.25" hidden="1" customHeight="1">
      <c r="A125" s="161" t="s">
        <v>193</v>
      </c>
      <c r="B125" s="58">
        <v>8</v>
      </c>
      <c r="C125" s="58">
        <v>1</v>
      </c>
      <c r="D125" s="35" t="s">
        <v>80</v>
      </c>
      <c r="E125" s="59"/>
      <c r="F125" s="182">
        <f t="shared" ref="F125:H126" si="34">F126</f>
        <v>0</v>
      </c>
      <c r="G125" s="182">
        <f t="shared" si="34"/>
        <v>0</v>
      </c>
      <c r="H125" s="135">
        <f t="shared" si="34"/>
        <v>0</v>
      </c>
    </row>
    <row r="126" spans="1:8" ht="32.1" hidden="1" customHeight="1">
      <c r="A126" s="161" t="s">
        <v>129</v>
      </c>
      <c r="B126" s="58">
        <v>8</v>
      </c>
      <c r="C126" s="58">
        <v>1</v>
      </c>
      <c r="D126" s="35" t="s">
        <v>80</v>
      </c>
      <c r="E126" s="59">
        <v>200</v>
      </c>
      <c r="F126" s="182">
        <f t="shared" si="34"/>
        <v>0</v>
      </c>
      <c r="G126" s="182">
        <f t="shared" si="34"/>
        <v>0</v>
      </c>
      <c r="H126" s="136">
        <f t="shared" si="34"/>
        <v>0</v>
      </c>
    </row>
    <row r="127" spans="1:8" ht="32.1" hidden="1" customHeight="1">
      <c r="A127" s="162" t="s">
        <v>18</v>
      </c>
      <c r="B127" s="58">
        <v>8</v>
      </c>
      <c r="C127" s="58">
        <v>1</v>
      </c>
      <c r="D127" s="35" t="s">
        <v>80</v>
      </c>
      <c r="E127" s="59">
        <v>240</v>
      </c>
      <c r="F127" s="274">
        <v>0</v>
      </c>
      <c r="G127" s="274">
        <v>0</v>
      </c>
      <c r="H127" s="275">
        <v>0</v>
      </c>
    </row>
    <row r="128" spans="1:8" ht="50.25" customHeight="1">
      <c r="A128" s="161" t="s">
        <v>146</v>
      </c>
      <c r="B128" s="58">
        <v>8</v>
      </c>
      <c r="C128" s="58">
        <v>1</v>
      </c>
      <c r="D128" s="35" t="s">
        <v>81</v>
      </c>
      <c r="E128" s="59"/>
      <c r="F128" s="182">
        <f>F129+F131+F133</f>
        <v>10728.6</v>
      </c>
      <c r="G128" s="182">
        <f>G129+G131+G133</f>
        <v>11170</v>
      </c>
      <c r="H128" s="135">
        <f>H129+H131+H133</f>
        <v>11370</v>
      </c>
    </row>
    <row r="129" spans="1:8" ht="78.75" customHeight="1">
      <c r="A129" s="161" t="s">
        <v>13</v>
      </c>
      <c r="B129" s="50">
        <v>8</v>
      </c>
      <c r="C129" s="51">
        <v>1</v>
      </c>
      <c r="D129" s="12" t="s">
        <v>81</v>
      </c>
      <c r="E129" s="55">
        <v>100</v>
      </c>
      <c r="F129" s="155">
        <f>F130</f>
        <v>5558.6</v>
      </c>
      <c r="G129" s="155">
        <f>G130</f>
        <v>5700</v>
      </c>
      <c r="H129" s="135">
        <f>H130</f>
        <v>5800</v>
      </c>
    </row>
    <row r="130" spans="1:8" ht="15.75">
      <c r="A130" s="123" t="s">
        <v>82</v>
      </c>
      <c r="B130" s="50">
        <v>8</v>
      </c>
      <c r="C130" s="51">
        <v>1</v>
      </c>
      <c r="D130" s="12" t="s">
        <v>81</v>
      </c>
      <c r="E130" s="55">
        <v>110</v>
      </c>
      <c r="F130" s="276">
        <v>5558.6</v>
      </c>
      <c r="G130" s="276">
        <v>5700</v>
      </c>
      <c r="H130" s="277">
        <v>5800</v>
      </c>
    </row>
    <row r="131" spans="1:8" ht="32.1" customHeight="1">
      <c r="A131" s="37" t="s">
        <v>129</v>
      </c>
      <c r="B131" s="57">
        <v>8</v>
      </c>
      <c r="C131" s="58">
        <v>1</v>
      </c>
      <c r="D131" s="12" t="s">
        <v>81</v>
      </c>
      <c r="E131" s="59">
        <v>200</v>
      </c>
      <c r="F131" s="156">
        <f>F132</f>
        <v>4200</v>
      </c>
      <c r="G131" s="156">
        <f>G132</f>
        <v>4500</v>
      </c>
      <c r="H131" s="136">
        <f>H132</f>
        <v>4600</v>
      </c>
    </row>
    <row r="132" spans="1:8" ht="32.1" customHeight="1">
      <c r="A132" s="162" t="s">
        <v>18</v>
      </c>
      <c r="B132" s="61">
        <v>8</v>
      </c>
      <c r="C132" s="62">
        <v>1</v>
      </c>
      <c r="D132" s="12" t="s">
        <v>81</v>
      </c>
      <c r="E132" s="63">
        <v>240</v>
      </c>
      <c r="F132" s="278">
        <v>4200</v>
      </c>
      <c r="G132" s="278">
        <v>4500</v>
      </c>
      <c r="H132" s="275">
        <v>4600</v>
      </c>
    </row>
    <row r="133" spans="1:8" ht="15.95" customHeight="1">
      <c r="A133" s="161" t="s">
        <v>19</v>
      </c>
      <c r="B133" s="50">
        <v>8</v>
      </c>
      <c r="C133" s="51">
        <v>1</v>
      </c>
      <c r="D133" s="12" t="s">
        <v>81</v>
      </c>
      <c r="E133" s="55">
        <v>800</v>
      </c>
      <c r="F133" s="155">
        <f>F134</f>
        <v>970</v>
      </c>
      <c r="G133" s="155">
        <f>G134</f>
        <v>970</v>
      </c>
      <c r="H133" s="135">
        <f>H134</f>
        <v>970</v>
      </c>
    </row>
    <row r="134" spans="1:8" ht="15.95" customHeight="1">
      <c r="A134" s="161" t="s">
        <v>20</v>
      </c>
      <c r="B134" s="50">
        <v>8</v>
      </c>
      <c r="C134" s="51">
        <v>1</v>
      </c>
      <c r="D134" s="12" t="s">
        <v>81</v>
      </c>
      <c r="E134" s="55">
        <v>850</v>
      </c>
      <c r="F134" s="276">
        <v>970</v>
      </c>
      <c r="G134" s="276">
        <v>970</v>
      </c>
      <c r="H134" s="277">
        <v>970</v>
      </c>
    </row>
    <row r="135" spans="1:8" ht="66.75" customHeight="1">
      <c r="A135" s="161" t="s">
        <v>137</v>
      </c>
      <c r="B135" s="57">
        <v>8</v>
      </c>
      <c r="C135" s="58">
        <v>1</v>
      </c>
      <c r="D135" s="12" t="s">
        <v>83</v>
      </c>
      <c r="E135" s="59"/>
      <c r="F135" s="156">
        <f t="shared" ref="F135:H136" si="35">F136</f>
        <v>63.4</v>
      </c>
      <c r="G135" s="156">
        <f t="shared" si="35"/>
        <v>0</v>
      </c>
      <c r="H135" s="136">
        <f t="shared" si="35"/>
        <v>0</v>
      </c>
    </row>
    <row r="136" spans="1:8" ht="81" customHeight="1">
      <c r="A136" s="161" t="s">
        <v>13</v>
      </c>
      <c r="B136" s="57">
        <v>8</v>
      </c>
      <c r="C136" s="58">
        <v>1</v>
      </c>
      <c r="D136" s="12" t="s">
        <v>83</v>
      </c>
      <c r="E136" s="59">
        <v>100</v>
      </c>
      <c r="F136" s="156">
        <f t="shared" si="35"/>
        <v>63.4</v>
      </c>
      <c r="G136" s="156">
        <f t="shared" si="35"/>
        <v>0</v>
      </c>
      <c r="H136" s="136">
        <f t="shared" si="35"/>
        <v>0</v>
      </c>
    </row>
    <row r="137" spans="1:8" ht="15.95" customHeight="1">
      <c r="A137" s="123" t="s">
        <v>82</v>
      </c>
      <c r="B137" s="57">
        <v>8</v>
      </c>
      <c r="C137" s="58">
        <v>1</v>
      </c>
      <c r="D137" s="12" t="s">
        <v>83</v>
      </c>
      <c r="E137" s="59">
        <v>110</v>
      </c>
      <c r="F137" s="274">
        <v>63.4</v>
      </c>
      <c r="G137" s="280">
        <v>0</v>
      </c>
      <c r="H137" s="281">
        <v>0</v>
      </c>
    </row>
    <row r="138" spans="1:8" ht="49.5" customHeight="1">
      <c r="A138" s="37" t="s">
        <v>250</v>
      </c>
      <c r="B138" s="50">
        <v>8</v>
      </c>
      <c r="C138" s="51">
        <v>1</v>
      </c>
      <c r="D138" s="12" t="s">
        <v>242</v>
      </c>
      <c r="E138" s="55"/>
      <c r="F138" s="155">
        <f t="shared" ref="F138:H139" si="36">F139</f>
        <v>2826.5</v>
      </c>
      <c r="G138" s="155">
        <f t="shared" si="36"/>
        <v>0</v>
      </c>
      <c r="H138" s="135">
        <f t="shared" si="36"/>
        <v>0</v>
      </c>
    </row>
    <row r="139" spans="1:8" ht="36" customHeight="1">
      <c r="A139" s="162" t="s">
        <v>55</v>
      </c>
      <c r="B139" s="50">
        <v>8</v>
      </c>
      <c r="C139" s="51">
        <v>1</v>
      </c>
      <c r="D139" s="12" t="s">
        <v>242</v>
      </c>
      <c r="E139" s="55">
        <v>200</v>
      </c>
      <c r="F139" s="155">
        <f t="shared" si="36"/>
        <v>2826.5</v>
      </c>
      <c r="G139" s="155">
        <f t="shared" si="36"/>
        <v>0</v>
      </c>
      <c r="H139" s="135">
        <f t="shared" si="36"/>
        <v>0</v>
      </c>
    </row>
    <row r="140" spans="1:8" ht="15.95" customHeight="1">
      <c r="A140" s="162" t="s">
        <v>18</v>
      </c>
      <c r="B140" s="50">
        <v>8</v>
      </c>
      <c r="C140" s="51">
        <v>1</v>
      </c>
      <c r="D140" s="12" t="s">
        <v>242</v>
      </c>
      <c r="E140" s="55">
        <v>240</v>
      </c>
      <c r="F140" s="276">
        <v>2826.5</v>
      </c>
      <c r="G140" s="276">
        <v>0</v>
      </c>
      <c r="H140" s="277">
        <v>0</v>
      </c>
    </row>
    <row r="141" spans="1:8" ht="64.5" customHeight="1">
      <c r="A141" s="37" t="s">
        <v>245</v>
      </c>
      <c r="B141" s="50">
        <v>8</v>
      </c>
      <c r="C141" s="51">
        <v>1</v>
      </c>
      <c r="D141" s="12" t="s">
        <v>243</v>
      </c>
      <c r="E141" s="55"/>
      <c r="F141" s="155">
        <f>F142</f>
        <v>148.80000000000001</v>
      </c>
      <c r="G141" s="155">
        <f t="shared" ref="G141:H142" si="37">G142</f>
        <v>0</v>
      </c>
      <c r="H141" s="135">
        <f t="shared" si="37"/>
        <v>0</v>
      </c>
    </row>
    <row r="142" spans="1:8" ht="29.25" customHeight="1">
      <c r="A142" s="162" t="s">
        <v>55</v>
      </c>
      <c r="B142" s="50">
        <v>8</v>
      </c>
      <c r="C142" s="51">
        <v>1</v>
      </c>
      <c r="D142" s="12" t="s">
        <v>243</v>
      </c>
      <c r="E142" s="59">
        <v>200</v>
      </c>
      <c r="F142" s="155">
        <f>F143</f>
        <v>148.80000000000001</v>
      </c>
      <c r="G142" s="155">
        <f t="shared" si="37"/>
        <v>0</v>
      </c>
      <c r="H142" s="135">
        <f t="shared" si="37"/>
        <v>0</v>
      </c>
    </row>
    <row r="143" spans="1:8" ht="33" customHeight="1">
      <c r="A143" s="162" t="s">
        <v>18</v>
      </c>
      <c r="B143" s="50">
        <v>8</v>
      </c>
      <c r="C143" s="51">
        <v>1</v>
      </c>
      <c r="D143" s="12" t="s">
        <v>243</v>
      </c>
      <c r="E143" s="59">
        <v>240</v>
      </c>
      <c r="F143" s="276">
        <v>148.80000000000001</v>
      </c>
      <c r="G143" s="276">
        <v>0</v>
      </c>
      <c r="H143" s="277">
        <v>0</v>
      </c>
    </row>
    <row r="144" spans="1:8" ht="15.95" customHeight="1">
      <c r="A144" s="169" t="s">
        <v>85</v>
      </c>
      <c r="B144" s="48">
        <v>10</v>
      </c>
      <c r="C144" s="58"/>
      <c r="D144" s="12"/>
      <c r="E144" s="59"/>
      <c r="F144" s="151">
        <f t="shared" ref="F144:H148" si="38">F145</f>
        <v>350</v>
      </c>
      <c r="G144" s="151">
        <f t="shared" si="38"/>
        <v>350</v>
      </c>
      <c r="H144" s="130">
        <f t="shared" si="38"/>
        <v>350</v>
      </c>
    </row>
    <row r="145" spans="1:8" ht="15.95" customHeight="1">
      <c r="A145" s="170" t="s">
        <v>86</v>
      </c>
      <c r="B145" s="48">
        <v>10</v>
      </c>
      <c r="C145" s="49">
        <v>1</v>
      </c>
      <c r="D145" s="52" t="s">
        <v>7</v>
      </c>
      <c r="E145" s="53" t="s">
        <v>7</v>
      </c>
      <c r="F145" s="154">
        <f t="shared" si="38"/>
        <v>350</v>
      </c>
      <c r="G145" s="154">
        <f t="shared" si="38"/>
        <v>350</v>
      </c>
      <c r="H145" s="133">
        <f t="shared" si="38"/>
        <v>350</v>
      </c>
    </row>
    <row r="146" spans="1:8" ht="15.95" customHeight="1">
      <c r="A146" s="173" t="s">
        <v>87</v>
      </c>
      <c r="B146" s="61">
        <v>10</v>
      </c>
      <c r="C146" s="62">
        <v>1</v>
      </c>
      <c r="D146" s="36" t="s">
        <v>10</v>
      </c>
      <c r="E146" s="63" t="s">
        <v>7</v>
      </c>
      <c r="F146" s="157">
        <f t="shared" si="38"/>
        <v>350</v>
      </c>
      <c r="G146" s="157">
        <f t="shared" si="38"/>
        <v>350</v>
      </c>
      <c r="H146" s="137">
        <f t="shared" si="38"/>
        <v>350</v>
      </c>
    </row>
    <row r="147" spans="1:8" ht="32.1" customHeight="1">
      <c r="A147" s="174" t="s">
        <v>88</v>
      </c>
      <c r="B147" s="50">
        <v>10</v>
      </c>
      <c r="C147" s="51">
        <v>1</v>
      </c>
      <c r="D147" s="12" t="s">
        <v>127</v>
      </c>
      <c r="E147" s="55" t="s">
        <v>7</v>
      </c>
      <c r="F147" s="155">
        <f t="shared" si="38"/>
        <v>350</v>
      </c>
      <c r="G147" s="155">
        <f t="shared" si="38"/>
        <v>350</v>
      </c>
      <c r="H147" s="135">
        <f t="shared" si="38"/>
        <v>350</v>
      </c>
    </row>
    <row r="148" spans="1:8" ht="15.95" customHeight="1">
      <c r="A148" s="171" t="s">
        <v>89</v>
      </c>
      <c r="B148" s="57">
        <v>10</v>
      </c>
      <c r="C148" s="58">
        <v>1</v>
      </c>
      <c r="D148" s="12" t="s">
        <v>127</v>
      </c>
      <c r="E148" s="59">
        <v>300</v>
      </c>
      <c r="F148" s="156">
        <f t="shared" si="38"/>
        <v>350</v>
      </c>
      <c r="G148" s="156">
        <f t="shared" si="38"/>
        <v>350</v>
      </c>
      <c r="H148" s="136">
        <f t="shared" si="38"/>
        <v>350</v>
      </c>
    </row>
    <row r="149" spans="1:8" ht="31.5" customHeight="1">
      <c r="A149" s="166" t="s">
        <v>131</v>
      </c>
      <c r="B149" s="57">
        <v>10</v>
      </c>
      <c r="C149" s="58">
        <v>1</v>
      </c>
      <c r="D149" s="35" t="s">
        <v>127</v>
      </c>
      <c r="E149" s="59">
        <v>320</v>
      </c>
      <c r="F149" s="280">
        <v>350</v>
      </c>
      <c r="G149" s="280">
        <v>350</v>
      </c>
      <c r="H149" s="281">
        <v>350</v>
      </c>
    </row>
    <row r="150" spans="1:8" ht="15.95" customHeight="1">
      <c r="A150" s="172" t="s">
        <v>90</v>
      </c>
      <c r="B150" s="64">
        <v>11</v>
      </c>
      <c r="C150" s="65" t="s">
        <v>7</v>
      </c>
      <c r="D150" s="66" t="s">
        <v>7</v>
      </c>
      <c r="E150" s="67" t="s">
        <v>7</v>
      </c>
      <c r="F150" s="158">
        <f>F151</f>
        <v>2200</v>
      </c>
      <c r="G150" s="158">
        <f>G151</f>
        <v>1700</v>
      </c>
      <c r="H150" s="138">
        <f>H151</f>
        <v>1800</v>
      </c>
    </row>
    <row r="151" spans="1:8" ht="31.5">
      <c r="A151" s="175" t="s">
        <v>93</v>
      </c>
      <c r="B151" s="49">
        <v>11</v>
      </c>
      <c r="C151" s="49">
        <v>5</v>
      </c>
      <c r="D151" s="69" t="s">
        <v>7</v>
      </c>
      <c r="E151" s="53" t="s">
        <v>7</v>
      </c>
      <c r="F151" s="154">
        <f>F152</f>
        <v>2200</v>
      </c>
      <c r="G151" s="154">
        <f t="shared" ref="G151:H151" si="39">G152</f>
        <v>1700</v>
      </c>
      <c r="H151" s="133">
        <f t="shared" si="39"/>
        <v>1800</v>
      </c>
    </row>
    <row r="152" spans="1:8" ht="47.25">
      <c r="A152" s="105" t="s">
        <v>175</v>
      </c>
      <c r="B152" s="16">
        <v>11</v>
      </c>
      <c r="C152" s="16">
        <v>5</v>
      </c>
      <c r="D152" s="47" t="s">
        <v>91</v>
      </c>
      <c r="E152" s="18"/>
      <c r="F152" s="151">
        <f t="shared" ref="F152:H154" si="40">F153</f>
        <v>2200</v>
      </c>
      <c r="G152" s="151">
        <f t="shared" si="40"/>
        <v>1700</v>
      </c>
      <c r="H152" s="130">
        <f t="shared" si="40"/>
        <v>1800</v>
      </c>
    </row>
    <row r="153" spans="1:8" ht="31.5" customHeight="1">
      <c r="A153" s="161" t="s">
        <v>159</v>
      </c>
      <c r="B153" s="58">
        <v>11</v>
      </c>
      <c r="C153" s="58">
        <v>5</v>
      </c>
      <c r="D153" s="35" t="s">
        <v>92</v>
      </c>
      <c r="E153" s="59" t="s">
        <v>7</v>
      </c>
      <c r="F153" s="156">
        <f>F154+F156</f>
        <v>2200</v>
      </c>
      <c r="G153" s="156">
        <f t="shared" si="40"/>
        <v>1700</v>
      </c>
      <c r="H153" s="136">
        <f t="shared" si="40"/>
        <v>1800</v>
      </c>
    </row>
    <row r="154" spans="1:8" ht="36" customHeight="1">
      <c r="A154" s="37" t="s">
        <v>129</v>
      </c>
      <c r="B154" s="50">
        <v>11</v>
      </c>
      <c r="C154" s="51">
        <v>5</v>
      </c>
      <c r="D154" s="12" t="s">
        <v>92</v>
      </c>
      <c r="E154" s="13">
        <v>200</v>
      </c>
      <c r="F154" s="149">
        <f t="shared" si="40"/>
        <v>1000</v>
      </c>
      <c r="G154" s="149">
        <f t="shared" si="40"/>
        <v>1700</v>
      </c>
      <c r="H154" s="128">
        <f t="shared" si="40"/>
        <v>1800</v>
      </c>
    </row>
    <row r="155" spans="1:8" ht="36" customHeight="1">
      <c r="A155" s="166" t="s">
        <v>18</v>
      </c>
      <c r="B155" s="50">
        <v>11</v>
      </c>
      <c r="C155" s="51">
        <v>5</v>
      </c>
      <c r="D155" s="12" t="s">
        <v>92</v>
      </c>
      <c r="E155" s="23">
        <v>240</v>
      </c>
      <c r="F155" s="202">
        <v>1000</v>
      </c>
      <c r="G155" s="202">
        <v>1700</v>
      </c>
      <c r="H155" s="225">
        <v>1800</v>
      </c>
    </row>
    <row r="156" spans="1:8" ht="33.75" customHeight="1">
      <c r="A156" s="37" t="s">
        <v>144</v>
      </c>
      <c r="B156" s="50">
        <v>11</v>
      </c>
      <c r="C156" s="51">
        <v>5</v>
      </c>
      <c r="D156" s="12" t="s">
        <v>92</v>
      </c>
      <c r="E156" s="23">
        <v>400</v>
      </c>
      <c r="F156" s="150">
        <f>F157</f>
        <v>1200</v>
      </c>
      <c r="G156" s="150">
        <f>G157</f>
        <v>0</v>
      </c>
      <c r="H156" s="129">
        <f>H157</f>
        <v>0</v>
      </c>
    </row>
    <row r="157" spans="1:8" ht="21" customHeight="1">
      <c r="A157" s="9" t="s">
        <v>145</v>
      </c>
      <c r="B157" s="50">
        <v>11</v>
      </c>
      <c r="C157" s="51">
        <v>5</v>
      </c>
      <c r="D157" s="12" t="s">
        <v>92</v>
      </c>
      <c r="E157" s="23">
        <v>410</v>
      </c>
      <c r="F157" s="202">
        <v>1200</v>
      </c>
      <c r="G157" s="202">
        <v>0</v>
      </c>
      <c r="H157" s="225">
        <v>0</v>
      </c>
    </row>
    <row r="158" spans="1:8" ht="20.100000000000001" customHeight="1">
      <c r="A158" s="105" t="s">
        <v>94</v>
      </c>
      <c r="B158" s="16">
        <v>99</v>
      </c>
      <c r="C158" s="16"/>
      <c r="D158" s="47" t="s">
        <v>7</v>
      </c>
      <c r="E158" s="18" t="s">
        <v>7</v>
      </c>
      <c r="F158" s="178">
        <f t="shared" ref="F158:H162" si="41">F159</f>
        <v>0</v>
      </c>
      <c r="G158" s="178">
        <f t="shared" si="41"/>
        <v>1100.0999999999999</v>
      </c>
      <c r="H158" s="19">
        <f t="shared" si="41"/>
        <v>2375.1999999999998</v>
      </c>
    </row>
    <row r="159" spans="1:8" ht="20.100000000000001" customHeight="1">
      <c r="A159" s="161" t="s">
        <v>94</v>
      </c>
      <c r="B159" s="21">
        <v>99</v>
      </c>
      <c r="C159" s="21">
        <v>99</v>
      </c>
      <c r="D159" s="35"/>
      <c r="E159" s="23"/>
      <c r="F159" s="159">
        <f t="shared" si="41"/>
        <v>0</v>
      </c>
      <c r="G159" s="159">
        <f t="shared" si="41"/>
        <v>1100.0999999999999</v>
      </c>
      <c r="H159" s="24">
        <f t="shared" si="41"/>
        <v>2375.1999999999998</v>
      </c>
    </row>
    <row r="160" spans="1:8" ht="20.100000000000001" customHeight="1">
      <c r="A160" s="161" t="s">
        <v>9</v>
      </c>
      <c r="B160" s="21">
        <v>99</v>
      </c>
      <c r="C160" s="21">
        <v>99</v>
      </c>
      <c r="D160" s="35" t="s">
        <v>10</v>
      </c>
      <c r="E160" s="23"/>
      <c r="F160" s="159">
        <f t="shared" si="41"/>
        <v>0</v>
      </c>
      <c r="G160" s="159">
        <f t="shared" si="41"/>
        <v>1100.0999999999999</v>
      </c>
      <c r="H160" s="24">
        <f t="shared" si="41"/>
        <v>2375.1999999999998</v>
      </c>
    </row>
    <row r="161" spans="1:8" ht="20.100000000000001" customHeight="1">
      <c r="A161" s="161" t="s">
        <v>94</v>
      </c>
      <c r="B161" s="21">
        <v>99</v>
      </c>
      <c r="C161" s="21">
        <v>99</v>
      </c>
      <c r="D161" s="35" t="s">
        <v>95</v>
      </c>
      <c r="E161" s="23"/>
      <c r="F161" s="159">
        <f t="shared" si="41"/>
        <v>0</v>
      </c>
      <c r="G161" s="159">
        <f t="shared" si="41"/>
        <v>1100.0999999999999</v>
      </c>
      <c r="H161" s="24">
        <f t="shared" si="41"/>
        <v>2375.1999999999998</v>
      </c>
    </row>
    <row r="162" spans="1:8" ht="20.100000000000001" customHeight="1">
      <c r="A162" s="161" t="s">
        <v>94</v>
      </c>
      <c r="B162" s="21">
        <v>99</v>
      </c>
      <c r="C162" s="21">
        <v>99</v>
      </c>
      <c r="D162" s="35" t="s">
        <v>95</v>
      </c>
      <c r="E162" s="23">
        <v>900</v>
      </c>
      <c r="F162" s="159">
        <f t="shared" si="41"/>
        <v>0</v>
      </c>
      <c r="G162" s="159">
        <f t="shared" si="41"/>
        <v>1100.0999999999999</v>
      </c>
      <c r="H162" s="24">
        <f t="shared" si="41"/>
        <v>2375.1999999999998</v>
      </c>
    </row>
    <row r="163" spans="1:8" ht="20.100000000000001" customHeight="1">
      <c r="A163" s="161" t="s">
        <v>94</v>
      </c>
      <c r="B163" s="21">
        <v>99</v>
      </c>
      <c r="C163" s="21">
        <v>99</v>
      </c>
      <c r="D163" s="35" t="s">
        <v>95</v>
      </c>
      <c r="E163" s="23">
        <v>990</v>
      </c>
      <c r="F163" s="204">
        <v>0</v>
      </c>
      <c r="G163" s="204">
        <v>1100.0999999999999</v>
      </c>
      <c r="H163" s="279">
        <v>2375.1999999999998</v>
      </c>
    </row>
    <row r="164" spans="1:8" ht="22.5" customHeight="1">
      <c r="A164" s="191" t="s">
        <v>96</v>
      </c>
      <c r="B164" s="191"/>
      <c r="C164" s="191"/>
      <c r="D164" s="193"/>
      <c r="E164" s="192"/>
      <c r="F164" s="178">
        <f>F10+F58+F65+F71+F86+F122+F144+F150+F158</f>
        <v>58413.5</v>
      </c>
      <c r="G164" s="178">
        <f>G10+G58+G65+G71+G86+G122+G144+G150+G158</f>
        <v>44216.2</v>
      </c>
      <c r="H164" s="133">
        <f>H10+H58+H65+H71+H86+H122+H144+H150+H158</f>
        <v>47768.6</v>
      </c>
    </row>
    <row r="165" spans="1:8" ht="12.75" customHeight="1">
      <c r="A165" s="71"/>
      <c r="B165" s="75"/>
      <c r="C165" s="75"/>
      <c r="D165" s="79"/>
      <c r="E165" s="77"/>
      <c r="F165" s="77"/>
      <c r="G165" s="77"/>
      <c r="H165" s="78"/>
    </row>
    <row r="166" spans="1:8" ht="12.75" customHeight="1">
      <c r="A166" s="71"/>
      <c r="B166" s="80"/>
      <c r="C166" s="80"/>
      <c r="D166" s="79"/>
      <c r="E166" s="77"/>
      <c r="F166" s="77"/>
      <c r="G166" s="77"/>
      <c r="H166" s="78"/>
    </row>
    <row r="167" spans="1:8" ht="12.75" customHeight="1">
      <c r="A167" s="71"/>
      <c r="B167" s="81"/>
      <c r="C167" s="81"/>
      <c r="D167" s="78"/>
      <c r="E167" s="81"/>
      <c r="F167" s="81"/>
      <c r="G167" s="81"/>
      <c r="H167" s="81"/>
    </row>
    <row r="168" spans="1:8" ht="14.25" customHeight="1">
      <c r="A168" s="71"/>
      <c r="B168" s="80"/>
      <c r="C168" s="80"/>
      <c r="D168" s="81"/>
      <c r="E168" s="77"/>
      <c r="F168" s="77"/>
      <c r="G168" s="77"/>
      <c r="H168" s="78"/>
    </row>
    <row r="169" spans="1:8" ht="15.75">
      <c r="A169" s="72"/>
      <c r="B169" s="82"/>
      <c r="C169" s="82"/>
      <c r="D169" s="78"/>
      <c r="E169" s="82"/>
      <c r="F169" s="82"/>
      <c r="G169" s="82"/>
      <c r="H169" s="82"/>
    </row>
    <row r="170" spans="1:8" ht="15.75">
      <c r="A170" s="83"/>
    </row>
    <row r="171" spans="1:8" ht="15.75">
      <c r="A171" s="83"/>
    </row>
    <row r="172" spans="1:8" ht="15">
      <c r="A172" s="84"/>
    </row>
    <row r="173" spans="1:8" ht="15">
      <c r="A173" s="85"/>
    </row>
    <row r="174" spans="1:8" ht="15">
      <c r="A174" s="84"/>
    </row>
  </sheetData>
  <autoFilter ref="A8:H164">
    <filterColumn colId="5" showButton="0"/>
    <filterColumn colId="6" showButton="0"/>
  </autoFilter>
  <mergeCells count="10">
    <mergeCell ref="E1:H1"/>
    <mergeCell ref="A5:H5"/>
    <mergeCell ref="F2:H2"/>
    <mergeCell ref="F8:H8"/>
    <mergeCell ref="A8:A9"/>
    <mergeCell ref="B8:B9"/>
    <mergeCell ref="C8:C9"/>
    <mergeCell ref="D8:D9"/>
    <mergeCell ref="E8:E9"/>
    <mergeCell ref="F3:H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5" fitToHeight="5" orientation="portrait" r:id="rId1"/>
  <headerFooter alignWithMargins="0">
    <oddFooter>Страница &amp;P из &amp;N</oddFooter>
  </headerFooter>
  <ignoredErrors>
    <ignoredError sqref="H46 F46:G46 H60 F60:G60 F98 F88 G88:H88 F75 G98:H98 F12:F14 F63:H63 F16:F17 F19 F65:H66 F72:H72 F131:H131 F20:H20 F153 F124:H124 F81:H81" formula="1"/>
    <ignoredError sqref="H12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1"/>
  <sheetViews>
    <sheetView showGridLines="0" view="pageBreakPreview" zoomScale="90" zoomScaleNormal="100" zoomScaleSheetLayoutView="90" workbookViewId="0">
      <selection activeCell="D4" sqref="D4"/>
    </sheetView>
  </sheetViews>
  <sheetFormatPr defaultColWidth="9.140625" defaultRowHeight="12.75"/>
  <cols>
    <col min="1" max="1" width="58.28515625" style="1" customWidth="1"/>
    <col min="2" max="2" width="14.28515625" style="107" customWidth="1"/>
    <col min="3" max="3" width="6.42578125" style="1" customWidth="1"/>
    <col min="4" max="4" width="5" style="1" customWidth="1"/>
    <col min="5" max="5" width="6" style="1" customWidth="1"/>
    <col min="6" max="6" width="10.140625" style="1" customWidth="1"/>
    <col min="7" max="7" width="10.28515625" style="1" customWidth="1"/>
    <col min="8" max="8" width="12" style="1" customWidth="1"/>
    <col min="9" max="245" width="9.140625" style="1" customWidth="1"/>
    <col min="246" max="16384" width="9.140625" style="1"/>
  </cols>
  <sheetData>
    <row r="1" spans="1:9">
      <c r="A1" s="86"/>
      <c r="B1" s="109"/>
      <c r="C1" s="86"/>
      <c r="D1" s="86"/>
      <c r="E1" s="300" t="s">
        <v>100</v>
      </c>
      <c r="F1" s="300"/>
      <c r="G1" s="300"/>
      <c r="H1" s="300"/>
    </row>
    <row r="2" spans="1:9" ht="39.75" customHeight="1">
      <c r="A2" s="86"/>
      <c r="B2" s="109"/>
      <c r="C2" s="139"/>
      <c r="D2" s="140"/>
      <c r="E2" s="140"/>
      <c r="F2" s="302" t="s">
        <v>140</v>
      </c>
      <c r="G2" s="313"/>
      <c r="H2" s="313"/>
    </row>
    <row r="3" spans="1:9">
      <c r="A3" s="86"/>
      <c r="B3" s="109"/>
      <c r="C3" s="86"/>
      <c r="D3" s="299" t="s">
        <v>252</v>
      </c>
      <c r="E3" s="300"/>
      <c r="F3" s="300"/>
      <c r="G3" s="300"/>
      <c r="H3" s="300"/>
    </row>
    <row r="4" spans="1:9">
      <c r="A4" s="86"/>
      <c r="B4" s="109"/>
      <c r="C4" s="86"/>
      <c r="D4" s="86"/>
      <c r="E4" s="86"/>
      <c r="F4" s="86"/>
      <c r="G4" s="86"/>
      <c r="H4" s="86"/>
    </row>
    <row r="5" spans="1:9" ht="50.25" customHeight="1">
      <c r="A5" s="301" t="s">
        <v>210</v>
      </c>
      <c r="B5" s="309"/>
      <c r="C5" s="309"/>
      <c r="D5" s="309"/>
      <c r="E5" s="309"/>
      <c r="F5" s="309"/>
      <c r="G5" s="309"/>
      <c r="H5" s="309"/>
    </row>
    <row r="6" spans="1:9" ht="21.75" customHeight="1">
      <c r="A6" s="108"/>
      <c r="B6" s="87"/>
      <c r="C6" s="108"/>
      <c r="D6" s="108"/>
      <c r="E6" s="108"/>
      <c r="F6" s="108"/>
      <c r="G6" s="108"/>
      <c r="H6" s="160" t="s">
        <v>101</v>
      </c>
    </row>
    <row r="7" spans="1:9" ht="21.75" customHeight="1">
      <c r="A7" s="314" t="s">
        <v>0</v>
      </c>
      <c r="B7" s="314" t="s">
        <v>3</v>
      </c>
      <c r="C7" s="314" t="s">
        <v>4</v>
      </c>
      <c r="D7" s="314" t="s">
        <v>1</v>
      </c>
      <c r="E7" s="314" t="s">
        <v>2</v>
      </c>
      <c r="F7" s="310" t="s">
        <v>5</v>
      </c>
      <c r="G7" s="311"/>
      <c r="H7" s="312"/>
    </row>
    <row r="8" spans="1:9" ht="21.75" customHeight="1">
      <c r="A8" s="315"/>
      <c r="B8" s="316"/>
      <c r="C8" s="316"/>
      <c r="D8" s="316"/>
      <c r="E8" s="316"/>
      <c r="F8" s="205" t="s">
        <v>132</v>
      </c>
      <c r="G8" s="205" t="s">
        <v>134</v>
      </c>
      <c r="H8" s="205" t="s">
        <v>208</v>
      </c>
    </row>
    <row r="9" spans="1:9" s="94" customFormat="1" ht="80.25" customHeight="1">
      <c r="A9" s="189" t="s">
        <v>176</v>
      </c>
      <c r="B9" s="5" t="s">
        <v>44</v>
      </c>
      <c r="C9" s="98" t="s">
        <v>7</v>
      </c>
      <c r="D9" s="99"/>
      <c r="E9" s="100"/>
      <c r="F9" s="176">
        <f>F10</f>
        <v>400</v>
      </c>
      <c r="G9" s="176">
        <f>G10</f>
        <v>400</v>
      </c>
      <c r="H9" s="101">
        <f>H10</f>
        <v>400</v>
      </c>
      <c r="I9" s="93"/>
    </row>
    <row r="10" spans="1:9" s="94" customFormat="1" ht="62.25" customHeight="1">
      <c r="A10" s="105" t="s">
        <v>45</v>
      </c>
      <c r="B10" s="5" t="s">
        <v>46</v>
      </c>
      <c r="C10" s="98" t="s">
        <v>7</v>
      </c>
      <c r="D10" s="99"/>
      <c r="E10" s="100"/>
      <c r="F10" s="176">
        <f t="shared" ref="F10:H11" si="0">F11</f>
        <v>400</v>
      </c>
      <c r="G10" s="176">
        <f t="shared" si="0"/>
        <v>400</v>
      </c>
      <c r="H10" s="101">
        <f t="shared" si="0"/>
        <v>400</v>
      </c>
      <c r="I10" s="93"/>
    </row>
    <row r="11" spans="1:9" s="94" customFormat="1" ht="30" customHeight="1">
      <c r="A11" s="161" t="s">
        <v>129</v>
      </c>
      <c r="B11" s="12" t="s">
        <v>46</v>
      </c>
      <c r="C11" s="89">
        <v>200</v>
      </c>
      <c r="D11" s="90"/>
      <c r="E11" s="91"/>
      <c r="F11" s="177">
        <f t="shared" si="0"/>
        <v>400</v>
      </c>
      <c r="G11" s="177">
        <f t="shared" si="0"/>
        <v>400</v>
      </c>
      <c r="H11" s="92">
        <f t="shared" si="0"/>
        <v>400</v>
      </c>
      <c r="I11" s="93"/>
    </row>
    <row r="12" spans="1:9" s="94" customFormat="1" ht="30" customHeight="1">
      <c r="A12" s="161" t="s">
        <v>18</v>
      </c>
      <c r="B12" s="22" t="s">
        <v>46</v>
      </c>
      <c r="C12" s="95">
        <v>240</v>
      </c>
      <c r="D12" s="96">
        <v>3</v>
      </c>
      <c r="E12" s="97">
        <v>9</v>
      </c>
      <c r="F12" s="287">
        <v>400</v>
      </c>
      <c r="G12" s="287">
        <v>400</v>
      </c>
      <c r="H12" s="288">
        <v>400</v>
      </c>
      <c r="I12" s="93"/>
    </row>
    <row r="13" spans="1:9" s="103" customFormat="1" ht="30" customHeight="1">
      <c r="A13" s="105" t="s">
        <v>177</v>
      </c>
      <c r="B13" s="17" t="s">
        <v>50</v>
      </c>
      <c r="C13" s="18"/>
      <c r="D13" s="15"/>
      <c r="E13" s="16"/>
      <c r="F13" s="178">
        <f t="shared" ref="F13:H16" si="1">F14</f>
        <v>6865.4</v>
      </c>
      <c r="G13" s="178">
        <f t="shared" si="1"/>
        <v>7300</v>
      </c>
      <c r="H13" s="19">
        <f t="shared" si="1"/>
        <v>8900</v>
      </c>
      <c r="I13" s="102"/>
    </row>
    <row r="14" spans="1:9" s="103" customFormat="1" ht="50.25" customHeight="1">
      <c r="A14" s="105" t="s">
        <v>148</v>
      </c>
      <c r="B14" s="17" t="s">
        <v>51</v>
      </c>
      <c r="C14" s="18"/>
      <c r="D14" s="15"/>
      <c r="E14" s="16"/>
      <c r="F14" s="178">
        <f t="shared" si="1"/>
        <v>6865.4</v>
      </c>
      <c r="G14" s="178">
        <f t="shared" si="1"/>
        <v>7300</v>
      </c>
      <c r="H14" s="19">
        <f t="shared" si="1"/>
        <v>8900</v>
      </c>
      <c r="I14" s="102"/>
    </row>
    <row r="15" spans="1:9" s="103" customFormat="1" ht="48" customHeight="1">
      <c r="A15" s="105" t="s">
        <v>142</v>
      </c>
      <c r="B15" s="5" t="s">
        <v>52</v>
      </c>
      <c r="C15" s="18"/>
      <c r="D15" s="3"/>
      <c r="E15" s="4"/>
      <c r="F15" s="179">
        <f>F16</f>
        <v>6865.4</v>
      </c>
      <c r="G15" s="179">
        <f t="shared" si="1"/>
        <v>7300</v>
      </c>
      <c r="H15" s="7">
        <f t="shared" si="1"/>
        <v>8900</v>
      </c>
      <c r="I15" s="102"/>
    </row>
    <row r="16" spans="1:9" ht="30" customHeight="1">
      <c r="A16" s="161" t="s">
        <v>129</v>
      </c>
      <c r="B16" s="12" t="s">
        <v>52</v>
      </c>
      <c r="C16" s="13">
        <v>200</v>
      </c>
      <c r="D16" s="10"/>
      <c r="E16" s="11"/>
      <c r="F16" s="180">
        <f t="shared" si="1"/>
        <v>6865.4</v>
      </c>
      <c r="G16" s="180">
        <f t="shared" si="1"/>
        <v>7300</v>
      </c>
      <c r="H16" s="14">
        <f t="shared" si="1"/>
        <v>8900</v>
      </c>
      <c r="I16" s="8"/>
    </row>
    <row r="17" spans="1:9" ht="30" customHeight="1">
      <c r="A17" s="161" t="s">
        <v>18</v>
      </c>
      <c r="B17" s="12" t="s">
        <v>52</v>
      </c>
      <c r="C17" s="13">
        <v>240</v>
      </c>
      <c r="D17" s="10">
        <v>4</v>
      </c>
      <c r="E17" s="11">
        <v>9</v>
      </c>
      <c r="F17" s="202">
        <f>3565.4+3300</f>
        <v>6865.4</v>
      </c>
      <c r="G17" s="202">
        <v>7300</v>
      </c>
      <c r="H17" s="225">
        <v>8900</v>
      </c>
      <c r="I17" s="8"/>
    </row>
    <row r="18" spans="1:9" s="103" customFormat="1" ht="45.75" customHeight="1">
      <c r="A18" s="105" t="s">
        <v>178</v>
      </c>
      <c r="B18" s="5" t="s">
        <v>64</v>
      </c>
      <c r="C18" s="18" t="s">
        <v>7</v>
      </c>
      <c r="D18" s="15"/>
      <c r="E18" s="16"/>
      <c r="F18" s="178">
        <f>F19+F25+F29+F33</f>
        <v>9979.6</v>
      </c>
      <c r="G18" s="178">
        <f>G19+G25+G29+G33</f>
        <v>10100</v>
      </c>
      <c r="H18" s="19">
        <f>H19+H25+H29+H33</f>
        <v>10200</v>
      </c>
      <c r="I18" s="102"/>
    </row>
    <row r="19" spans="1:9" s="103" customFormat="1" ht="45" customHeight="1">
      <c r="A19" s="105" t="s">
        <v>160</v>
      </c>
      <c r="B19" s="5" t="s">
        <v>65</v>
      </c>
      <c r="C19" s="33"/>
      <c r="D19" s="3"/>
      <c r="E19" s="4"/>
      <c r="F19" s="179">
        <f t="shared" ref="F19:H21" si="2">F20</f>
        <v>3820</v>
      </c>
      <c r="G19" s="179">
        <f t="shared" si="2"/>
        <v>3820</v>
      </c>
      <c r="H19" s="19">
        <f t="shared" si="2"/>
        <v>3820</v>
      </c>
      <c r="I19" s="102"/>
    </row>
    <row r="20" spans="1:9" s="103" customFormat="1" ht="51" customHeight="1">
      <c r="A20" s="105" t="s">
        <v>161</v>
      </c>
      <c r="B20" s="5" t="s">
        <v>66</v>
      </c>
      <c r="C20" s="18"/>
      <c r="D20" s="15"/>
      <c r="E20" s="16"/>
      <c r="F20" s="178">
        <f>F21+F23</f>
        <v>3820</v>
      </c>
      <c r="G20" s="178">
        <f t="shared" ref="G20:H20" si="3">G21+G23</f>
        <v>3820</v>
      </c>
      <c r="H20" s="178">
        <f t="shared" si="3"/>
        <v>3820</v>
      </c>
      <c r="I20" s="102"/>
    </row>
    <row r="21" spans="1:9" ht="32.1" customHeight="1">
      <c r="A21" s="161" t="s">
        <v>129</v>
      </c>
      <c r="B21" s="12" t="s">
        <v>66</v>
      </c>
      <c r="C21" s="13">
        <v>200</v>
      </c>
      <c r="D21" s="10"/>
      <c r="E21" s="11"/>
      <c r="F21" s="180">
        <f t="shared" si="2"/>
        <v>3800</v>
      </c>
      <c r="G21" s="180">
        <f t="shared" si="2"/>
        <v>3800</v>
      </c>
      <c r="H21" s="14">
        <f t="shared" si="2"/>
        <v>3800</v>
      </c>
      <c r="I21" s="8"/>
    </row>
    <row r="22" spans="1:9" ht="32.1" customHeight="1">
      <c r="A22" s="161" t="s">
        <v>18</v>
      </c>
      <c r="B22" s="12" t="s">
        <v>66</v>
      </c>
      <c r="C22" s="13">
        <v>240</v>
      </c>
      <c r="D22" s="20">
        <v>5</v>
      </c>
      <c r="E22" s="21">
        <v>3</v>
      </c>
      <c r="F22" s="203">
        <v>3800</v>
      </c>
      <c r="G22" s="203">
        <v>3800</v>
      </c>
      <c r="H22" s="226">
        <v>3800</v>
      </c>
      <c r="I22" s="8"/>
    </row>
    <row r="23" spans="1:9" ht="15" customHeight="1">
      <c r="A23" s="161" t="s">
        <v>19</v>
      </c>
      <c r="B23" s="12" t="s">
        <v>66</v>
      </c>
      <c r="C23" s="13">
        <v>800</v>
      </c>
      <c r="D23" s="10"/>
      <c r="E23" s="11"/>
      <c r="F23" s="180">
        <f>F24</f>
        <v>20</v>
      </c>
      <c r="G23" s="180">
        <f>G24</f>
        <v>20</v>
      </c>
      <c r="H23" s="14">
        <f>H24</f>
        <v>20</v>
      </c>
      <c r="I23" s="8"/>
    </row>
    <row r="24" spans="1:9" ht="15" customHeight="1">
      <c r="A24" s="161" t="s">
        <v>20</v>
      </c>
      <c r="B24" s="12" t="s">
        <v>66</v>
      </c>
      <c r="C24" s="13">
        <v>850</v>
      </c>
      <c r="D24" s="10">
        <v>5</v>
      </c>
      <c r="E24" s="11">
        <v>3</v>
      </c>
      <c r="F24" s="180">
        <v>20</v>
      </c>
      <c r="G24" s="180">
        <v>20</v>
      </c>
      <c r="H24" s="14">
        <v>20</v>
      </c>
      <c r="I24" s="8"/>
    </row>
    <row r="25" spans="1:9" s="103" customFormat="1" ht="30" customHeight="1">
      <c r="A25" s="105" t="s">
        <v>162</v>
      </c>
      <c r="B25" s="5" t="s">
        <v>67</v>
      </c>
      <c r="C25" s="18"/>
      <c r="D25" s="3"/>
      <c r="E25" s="4"/>
      <c r="F25" s="179">
        <f t="shared" ref="F25:H27" si="4">F26</f>
        <v>400</v>
      </c>
      <c r="G25" s="179">
        <f t="shared" si="4"/>
        <v>500</v>
      </c>
      <c r="H25" s="19">
        <f t="shared" si="4"/>
        <v>500</v>
      </c>
      <c r="I25" s="102"/>
    </row>
    <row r="26" spans="1:9" s="103" customFormat="1" ht="51.75" customHeight="1">
      <c r="A26" s="105" t="s">
        <v>163</v>
      </c>
      <c r="B26" s="5" t="s">
        <v>68</v>
      </c>
      <c r="C26" s="33"/>
      <c r="D26" s="3"/>
      <c r="E26" s="4"/>
      <c r="F26" s="179">
        <f t="shared" si="4"/>
        <v>400</v>
      </c>
      <c r="G26" s="179">
        <f t="shared" si="4"/>
        <v>500</v>
      </c>
      <c r="H26" s="19">
        <f t="shared" si="4"/>
        <v>500</v>
      </c>
      <c r="I26" s="102"/>
    </row>
    <row r="27" spans="1:9" ht="32.1" customHeight="1">
      <c r="A27" s="161" t="s">
        <v>129</v>
      </c>
      <c r="B27" s="12" t="s">
        <v>68</v>
      </c>
      <c r="C27" s="23">
        <v>200</v>
      </c>
      <c r="D27" s="10"/>
      <c r="E27" s="11"/>
      <c r="F27" s="180">
        <f t="shared" si="4"/>
        <v>400</v>
      </c>
      <c r="G27" s="180">
        <f t="shared" si="4"/>
        <v>500</v>
      </c>
      <c r="H27" s="24">
        <f t="shared" si="4"/>
        <v>500</v>
      </c>
      <c r="I27" s="8"/>
    </row>
    <row r="28" spans="1:9" ht="32.1" customHeight="1">
      <c r="A28" s="161" t="s">
        <v>18</v>
      </c>
      <c r="B28" s="12" t="s">
        <v>68</v>
      </c>
      <c r="C28" s="13">
        <v>240</v>
      </c>
      <c r="D28" s="10">
        <v>5</v>
      </c>
      <c r="E28" s="11">
        <v>3</v>
      </c>
      <c r="F28" s="203">
        <v>400</v>
      </c>
      <c r="G28" s="203">
        <v>500</v>
      </c>
      <c r="H28" s="226">
        <v>500</v>
      </c>
      <c r="I28" s="8"/>
    </row>
    <row r="29" spans="1:9" s="103" customFormat="1" ht="48" customHeight="1">
      <c r="A29" s="105" t="s">
        <v>164</v>
      </c>
      <c r="B29" s="5" t="s">
        <v>69</v>
      </c>
      <c r="C29" s="18"/>
      <c r="D29" s="3"/>
      <c r="E29" s="4"/>
      <c r="F29" s="179">
        <f t="shared" ref="F29:H31" si="5">F30</f>
        <v>850</v>
      </c>
      <c r="G29" s="179">
        <f t="shared" si="5"/>
        <v>850</v>
      </c>
      <c r="H29" s="19">
        <f t="shared" si="5"/>
        <v>850</v>
      </c>
      <c r="I29" s="102"/>
    </row>
    <row r="30" spans="1:9" s="103" customFormat="1" ht="63.95" customHeight="1">
      <c r="A30" s="105" t="s">
        <v>165</v>
      </c>
      <c r="B30" s="5" t="s">
        <v>70</v>
      </c>
      <c r="C30" s="18"/>
      <c r="D30" s="3"/>
      <c r="E30" s="4"/>
      <c r="F30" s="179">
        <f t="shared" si="5"/>
        <v>850</v>
      </c>
      <c r="G30" s="179">
        <f t="shared" si="5"/>
        <v>850</v>
      </c>
      <c r="H30" s="19">
        <f t="shared" si="5"/>
        <v>850</v>
      </c>
      <c r="I30" s="102"/>
    </row>
    <row r="31" spans="1:9" ht="32.1" customHeight="1">
      <c r="A31" s="161" t="s">
        <v>129</v>
      </c>
      <c r="B31" s="12" t="s">
        <v>70</v>
      </c>
      <c r="C31" s="28">
        <v>200</v>
      </c>
      <c r="D31" s="10"/>
      <c r="E31" s="11"/>
      <c r="F31" s="180">
        <f t="shared" si="5"/>
        <v>850</v>
      </c>
      <c r="G31" s="180">
        <f t="shared" si="5"/>
        <v>850</v>
      </c>
      <c r="H31" s="24">
        <f t="shared" si="5"/>
        <v>850</v>
      </c>
      <c r="I31" s="8"/>
    </row>
    <row r="32" spans="1:9" ht="32.1" customHeight="1">
      <c r="A32" s="161" t="s">
        <v>18</v>
      </c>
      <c r="B32" s="12" t="s">
        <v>70</v>
      </c>
      <c r="C32" s="23">
        <v>240</v>
      </c>
      <c r="D32" s="10">
        <v>5</v>
      </c>
      <c r="E32" s="11">
        <v>3</v>
      </c>
      <c r="F32" s="203">
        <v>850</v>
      </c>
      <c r="G32" s="203">
        <v>850</v>
      </c>
      <c r="H32" s="226">
        <v>850</v>
      </c>
      <c r="I32" s="8"/>
    </row>
    <row r="33" spans="1:9" s="103" customFormat="1" ht="48" customHeight="1">
      <c r="A33" s="105" t="s">
        <v>149</v>
      </c>
      <c r="B33" s="5" t="s">
        <v>71</v>
      </c>
      <c r="C33" s="18"/>
      <c r="D33" s="3"/>
      <c r="E33" s="4"/>
      <c r="F33" s="179">
        <f t="shared" ref="F33:H35" si="6">F34</f>
        <v>4909.6000000000004</v>
      </c>
      <c r="G33" s="179">
        <f t="shared" si="6"/>
        <v>4930</v>
      </c>
      <c r="H33" s="19">
        <f t="shared" si="6"/>
        <v>5030</v>
      </c>
      <c r="I33" s="102"/>
    </row>
    <row r="34" spans="1:9" s="103" customFormat="1" ht="64.5" customHeight="1">
      <c r="A34" s="105" t="s">
        <v>166</v>
      </c>
      <c r="B34" s="5" t="s">
        <v>72</v>
      </c>
      <c r="C34" s="18"/>
      <c r="D34" s="3"/>
      <c r="E34" s="4"/>
      <c r="F34" s="179">
        <f t="shared" si="6"/>
        <v>4909.6000000000004</v>
      </c>
      <c r="G34" s="179">
        <f t="shared" si="6"/>
        <v>4930</v>
      </c>
      <c r="H34" s="19">
        <f t="shared" si="6"/>
        <v>5030</v>
      </c>
      <c r="I34" s="102"/>
    </row>
    <row r="35" spans="1:9" ht="32.1" customHeight="1">
      <c r="A35" s="161" t="s">
        <v>129</v>
      </c>
      <c r="B35" s="12" t="s">
        <v>72</v>
      </c>
      <c r="C35" s="23">
        <v>200</v>
      </c>
      <c r="D35" s="10"/>
      <c r="E35" s="11"/>
      <c r="F35" s="180">
        <f t="shared" si="6"/>
        <v>4909.6000000000004</v>
      </c>
      <c r="G35" s="180">
        <f t="shared" si="6"/>
        <v>4930</v>
      </c>
      <c r="H35" s="24">
        <f t="shared" si="6"/>
        <v>5030</v>
      </c>
      <c r="I35" s="8"/>
    </row>
    <row r="36" spans="1:9" ht="32.1" customHeight="1">
      <c r="A36" s="161" t="s">
        <v>18</v>
      </c>
      <c r="B36" s="12" t="s">
        <v>72</v>
      </c>
      <c r="C36" s="23">
        <v>240</v>
      </c>
      <c r="D36" s="10">
        <v>5</v>
      </c>
      <c r="E36" s="11">
        <v>3</v>
      </c>
      <c r="F36" s="203">
        <v>4909.6000000000004</v>
      </c>
      <c r="G36" s="203">
        <v>4930</v>
      </c>
      <c r="H36" s="226">
        <v>5030</v>
      </c>
      <c r="I36" s="8"/>
    </row>
    <row r="37" spans="1:9" s="103" customFormat="1" ht="51" customHeight="1">
      <c r="A37" s="105" t="s">
        <v>179</v>
      </c>
      <c r="B37" s="5" t="s">
        <v>79</v>
      </c>
      <c r="C37" s="6" t="s">
        <v>7</v>
      </c>
      <c r="D37" s="3"/>
      <c r="E37" s="4"/>
      <c r="F37" s="179">
        <f>F38+F41+F48+F51+F54</f>
        <v>13767.3</v>
      </c>
      <c r="G37" s="179">
        <f t="shared" ref="G37:H37" si="7">G38+G41+G48+G51+G54</f>
        <v>11170</v>
      </c>
      <c r="H37" s="19">
        <f t="shared" si="7"/>
        <v>11370</v>
      </c>
      <c r="I37" s="102"/>
    </row>
    <row r="38" spans="1:9" s="103" customFormat="1" ht="80.25" hidden="1" customHeight="1">
      <c r="A38" s="105" t="s">
        <v>193</v>
      </c>
      <c r="B38" s="5" t="s">
        <v>80</v>
      </c>
      <c r="C38" s="18"/>
      <c r="D38" s="3"/>
      <c r="E38" s="4"/>
      <c r="F38" s="179">
        <f t="shared" ref="F38:H39" si="8">F39</f>
        <v>0</v>
      </c>
      <c r="G38" s="179">
        <f t="shared" si="8"/>
        <v>0</v>
      </c>
      <c r="H38" s="19">
        <f t="shared" si="8"/>
        <v>0</v>
      </c>
      <c r="I38" s="102"/>
    </row>
    <row r="39" spans="1:9" ht="32.1" hidden="1" customHeight="1">
      <c r="A39" s="161" t="s">
        <v>129</v>
      </c>
      <c r="B39" s="12" t="s">
        <v>80</v>
      </c>
      <c r="C39" s="63">
        <v>200</v>
      </c>
      <c r="D39" s="50"/>
      <c r="E39" s="51"/>
      <c r="F39" s="181">
        <f t="shared" si="8"/>
        <v>0</v>
      </c>
      <c r="G39" s="181">
        <f t="shared" si="8"/>
        <v>0</v>
      </c>
      <c r="H39" s="60">
        <f t="shared" si="8"/>
        <v>0</v>
      </c>
      <c r="I39" s="8"/>
    </row>
    <row r="40" spans="1:9" ht="32.1" hidden="1" customHeight="1">
      <c r="A40" s="162" t="s">
        <v>18</v>
      </c>
      <c r="B40" s="12" t="s">
        <v>80</v>
      </c>
      <c r="C40" s="59">
        <v>240</v>
      </c>
      <c r="D40" s="50">
        <v>8</v>
      </c>
      <c r="E40" s="51">
        <v>1</v>
      </c>
      <c r="F40" s="289"/>
      <c r="G40" s="289"/>
      <c r="H40" s="290"/>
      <c r="I40" s="8"/>
    </row>
    <row r="41" spans="1:9" s="103" customFormat="1" ht="47.25" customHeight="1">
      <c r="A41" s="105" t="s">
        <v>167</v>
      </c>
      <c r="B41" s="5" t="s">
        <v>81</v>
      </c>
      <c r="C41" s="6"/>
      <c r="D41" s="3"/>
      <c r="E41" s="4"/>
      <c r="F41" s="179">
        <f>F42+F44+F46</f>
        <v>10728.6</v>
      </c>
      <c r="G41" s="179">
        <f t="shared" ref="G41:H41" si="9">G42+G44+G46</f>
        <v>11170</v>
      </c>
      <c r="H41" s="19">
        <f t="shared" si="9"/>
        <v>11370</v>
      </c>
      <c r="I41" s="102"/>
    </row>
    <row r="42" spans="1:9" ht="66.75" customHeight="1">
      <c r="A42" s="161" t="s">
        <v>13</v>
      </c>
      <c r="B42" s="12" t="s">
        <v>81</v>
      </c>
      <c r="C42" s="55">
        <v>100</v>
      </c>
      <c r="D42" s="50"/>
      <c r="E42" s="51"/>
      <c r="F42" s="181">
        <f>F43</f>
        <v>5558.6</v>
      </c>
      <c r="G42" s="181">
        <f>G43</f>
        <v>5700</v>
      </c>
      <c r="H42" s="60">
        <f>H43</f>
        <v>5800</v>
      </c>
      <c r="I42" s="8"/>
    </row>
    <row r="43" spans="1:9" ht="15.95" customHeight="1">
      <c r="A43" s="165" t="s">
        <v>82</v>
      </c>
      <c r="B43" s="12" t="s">
        <v>81</v>
      </c>
      <c r="C43" s="59">
        <v>110</v>
      </c>
      <c r="D43" s="50">
        <v>8</v>
      </c>
      <c r="E43" s="51">
        <v>1</v>
      </c>
      <c r="F43" s="276">
        <v>5558.6</v>
      </c>
      <c r="G43" s="276">
        <v>5700</v>
      </c>
      <c r="H43" s="277">
        <v>5800</v>
      </c>
      <c r="I43" s="8"/>
    </row>
    <row r="44" spans="1:9" ht="32.1" customHeight="1">
      <c r="A44" s="161" t="s">
        <v>129</v>
      </c>
      <c r="B44" s="12" t="s">
        <v>81</v>
      </c>
      <c r="C44" s="59">
        <v>200</v>
      </c>
      <c r="D44" s="58"/>
      <c r="E44" s="58"/>
      <c r="F44" s="182">
        <f>F45</f>
        <v>4200</v>
      </c>
      <c r="G44" s="182">
        <f>G45</f>
        <v>4500</v>
      </c>
      <c r="H44" s="60">
        <f>H45</f>
        <v>4600</v>
      </c>
      <c r="I44" s="8"/>
    </row>
    <row r="45" spans="1:9" ht="32.1" customHeight="1">
      <c r="A45" s="162" t="s">
        <v>18</v>
      </c>
      <c r="B45" s="12" t="s">
        <v>81</v>
      </c>
      <c r="C45" s="59">
        <v>240</v>
      </c>
      <c r="D45" s="58">
        <v>8</v>
      </c>
      <c r="E45" s="58">
        <v>1</v>
      </c>
      <c r="F45" s="278">
        <v>4200</v>
      </c>
      <c r="G45" s="278">
        <v>4500</v>
      </c>
      <c r="H45" s="275">
        <v>4600</v>
      </c>
      <c r="I45" s="8"/>
    </row>
    <row r="46" spans="1:9" ht="15.95" customHeight="1">
      <c r="A46" s="161" t="s">
        <v>19</v>
      </c>
      <c r="B46" s="35" t="s">
        <v>81</v>
      </c>
      <c r="C46" s="59">
        <v>800</v>
      </c>
      <c r="D46" s="58"/>
      <c r="E46" s="58"/>
      <c r="F46" s="182">
        <f>F47</f>
        <v>970</v>
      </c>
      <c r="G46" s="182">
        <f>G47</f>
        <v>970</v>
      </c>
      <c r="H46" s="60">
        <f>H47</f>
        <v>970</v>
      </c>
      <c r="I46" s="8"/>
    </row>
    <row r="47" spans="1:9" ht="18" customHeight="1">
      <c r="A47" s="161" t="s">
        <v>20</v>
      </c>
      <c r="B47" s="35" t="s">
        <v>81</v>
      </c>
      <c r="C47" s="59">
        <v>850</v>
      </c>
      <c r="D47" s="58">
        <v>8</v>
      </c>
      <c r="E47" s="58">
        <v>1</v>
      </c>
      <c r="F47" s="274">
        <v>970</v>
      </c>
      <c r="G47" s="274">
        <v>970</v>
      </c>
      <c r="H47" s="290">
        <v>970</v>
      </c>
      <c r="I47" s="8"/>
    </row>
    <row r="48" spans="1:9" s="103" customFormat="1" ht="49.5" customHeight="1">
      <c r="A48" s="190" t="s">
        <v>136</v>
      </c>
      <c r="B48" s="47" t="s">
        <v>83</v>
      </c>
      <c r="C48" s="18"/>
      <c r="D48" s="16"/>
      <c r="E48" s="16"/>
      <c r="F48" s="178">
        <f t="shared" ref="F48:H49" si="10">F49</f>
        <v>63.4</v>
      </c>
      <c r="G48" s="178">
        <f t="shared" si="10"/>
        <v>0</v>
      </c>
      <c r="H48" s="19">
        <f t="shared" si="10"/>
        <v>0</v>
      </c>
      <c r="I48" s="102"/>
    </row>
    <row r="49" spans="1:9" ht="63.95" customHeight="1">
      <c r="A49" s="161" t="s">
        <v>13</v>
      </c>
      <c r="B49" s="35" t="s">
        <v>83</v>
      </c>
      <c r="C49" s="59">
        <v>100</v>
      </c>
      <c r="D49" s="58"/>
      <c r="E49" s="58"/>
      <c r="F49" s="182">
        <f t="shared" si="10"/>
        <v>63.4</v>
      </c>
      <c r="G49" s="182">
        <f t="shared" si="10"/>
        <v>0</v>
      </c>
      <c r="H49" s="60">
        <f t="shared" si="10"/>
        <v>0</v>
      </c>
      <c r="I49" s="8"/>
    </row>
    <row r="50" spans="1:9" ht="15.95" customHeight="1">
      <c r="A50" s="165" t="s">
        <v>82</v>
      </c>
      <c r="B50" s="35" t="s">
        <v>83</v>
      </c>
      <c r="C50" s="59">
        <v>110</v>
      </c>
      <c r="D50" s="58">
        <v>8</v>
      </c>
      <c r="E50" s="58">
        <v>1</v>
      </c>
      <c r="F50" s="274">
        <v>63.4</v>
      </c>
      <c r="G50" s="274">
        <v>0</v>
      </c>
      <c r="H50" s="290">
        <v>0</v>
      </c>
      <c r="I50" s="8"/>
    </row>
    <row r="51" spans="1:9" ht="48" customHeight="1">
      <c r="A51" s="161" t="s">
        <v>244</v>
      </c>
      <c r="B51" s="35" t="s">
        <v>242</v>
      </c>
      <c r="C51" s="59"/>
      <c r="D51" s="58"/>
      <c r="E51" s="58"/>
      <c r="F51" s="182">
        <f>F52</f>
        <v>2826.5</v>
      </c>
      <c r="G51" s="182">
        <f t="shared" ref="G51:H52" si="11">G52</f>
        <v>0</v>
      </c>
      <c r="H51" s="60">
        <f t="shared" si="11"/>
        <v>0</v>
      </c>
      <c r="I51" s="8"/>
    </row>
    <row r="52" spans="1:9" ht="32.1" customHeight="1">
      <c r="A52" s="162" t="s">
        <v>55</v>
      </c>
      <c r="B52" s="35" t="s">
        <v>242</v>
      </c>
      <c r="C52" s="59">
        <v>200</v>
      </c>
      <c r="D52" s="58"/>
      <c r="E52" s="58"/>
      <c r="F52" s="182">
        <f>F53</f>
        <v>2826.5</v>
      </c>
      <c r="G52" s="182">
        <f t="shared" si="11"/>
        <v>0</v>
      </c>
      <c r="H52" s="60">
        <f t="shared" si="11"/>
        <v>0</v>
      </c>
      <c r="I52" s="8"/>
    </row>
    <row r="53" spans="1:9" ht="32.1" customHeight="1">
      <c r="A53" s="162" t="s">
        <v>18</v>
      </c>
      <c r="B53" s="35" t="s">
        <v>242</v>
      </c>
      <c r="C53" s="59">
        <v>240</v>
      </c>
      <c r="D53" s="58">
        <v>8</v>
      </c>
      <c r="E53" s="58">
        <v>1</v>
      </c>
      <c r="F53" s="276">
        <v>2826.5</v>
      </c>
      <c r="G53" s="276">
        <v>0</v>
      </c>
      <c r="H53" s="277">
        <v>0</v>
      </c>
      <c r="I53" s="8"/>
    </row>
    <row r="54" spans="1:9" ht="51" customHeight="1">
      <c r="A54" s="161" t="s">
        <v>245</v>
      </c>
      <c r="B54" s="35" t="s">
        <v>243</v>
      </c>
      <c r="C54" s="59"/>
      <c r="D54" s="58"/>
      <c r="E54" s="58"/>
      <c r="F54" s="182">
        <f>F55</f>
        <v>148.80000000000001</v>
      </c>
      <c r="G54" s="182">
        <f t="shared" ref="G54:H55" si="12">G55</f>
        <v>0</v>
      </c>
      <c r="H54" s="182">
        <f t="shared" si="12"/>
        <v>0</v>
      </c>
      <c r="I54" s="8"/>
    </row>
    <row r="55" spans="1:9" ht="32.1" customHeight="1">
      <c r="A55" s="162" t="s">
        <v>55</v>
      </c>
      <c r="B55" s="35" t="s">
        <v>243</v>
      </c>
      <c r="C55" s="59">
        <v>200</v>
      </c>
      <c r="D55" s="58"/>
      <c r="E55" s="58"/>
      <c r="F55" s="182">
        <f>F56</f>
        <v>148.80000000000001</v>
      </c>
      <c r="G55" s="182">
        <f t="shared" si="12"/>
        <v>0</v>
      </c>
      <c r="H55" s="182">
        <f t="shared" si="12"/>
        <v>0</v>
      </c>
      <c r="I55" s="8"/>
    </row>
    <row r="56" spans="1:9" ht="32.1" customHeight="1">
      <c r="A56" s="162" t="s">
        <v>18</v>
      </c>
      <c r="B56" s="35" t="s">
        <v>243</v>
      </c>
      <c r="C56" s="59">
        <v>240</v>
      </c>
      <c r="D56" s="58">
        <v>8</v>
      </c>
      <c r="E56" s="58">
        <v>1</v>
      </c>
      <c r="F56" s="276">
        <v>148.80000000000001</v>
      </c>
      <c r="G56" s="276">
        <v>0</v>
      </c>
      <c r="H56" s="277">
        <v>0</v>
      </c>
      <c r="I56" s="8"/>
    </row>
    <row r="57" spans="1:9" s="103" customFormat="1" ht="45.75" customHeight="1">
      <c r="A57" s="105" t="s">
        <v>180</v>
      </c>
      <c r="B57" s="47" t="s">
        <v>91</v>
      </c>
      <c r="C57" s="18" t="s">
        <v>7</v>
      </c>
      <c r="D57" s="16"/>
      <c r="E57" s="16"/>
      <c r="F57" s="178">
        <f t="shared" ref="F57:H58" si="13">F58</f>
        <v>2200</v>
      </c>
      <c r="G57" s="178">
        <f t="shared" si="13"/>
        <v>1700</v>
      </c>
      <c r="H57" s="19">
        <f t="shared" si="13"/>
        <v>1800</v>
      </c>
      <c r="I57" s="102"/>
    </row>
    <row r="58" spans="1:9" s="103" customFormat="1" ht="42" customHeight="1">
      <c r="A58" s="105" t="s">
        <v>159</v>
      </c>
      <c r="B58" s="47" t="s">
        <v>92</v>
      </c>
      <c r="C58" s="18"/>
      <c r="D58" s="16"/>
      <c r="E58" s="16"/>
      <c r="F58" s="178">
        <f>F59+F61</f>
        <v>2200</v>
      </c>
      <c r="G58" s="178">
        <f t="shared" si="13"/>
        <v>1700</v>
      </c>
      <c r="H58" s="19">
        <f t="shared" si="13"/>
        <v>1800</v>
      </c>
      <c r="I58" s="102"/>
    </row>
    <row r="59" spans="1:9" ht="30" customHeight="1">
      <c r="A59" s="161" t="s">
        <v>129</v>
      </c>
      <c r="B59" s="35" t="s">
        <v>92</v>
      </c>
      <c r="C59" s="59">
        <v>200</v>
      </c>
      <c r="D59" s="58"/>
      <c r="E59" s="58"/>
      <c r="F59" s="182">
        <f>F60</f>
        <v>1000</v>
      </c>
      <c r="G59" s="182">
        <f>G60</f>
        <v>1700</v>
      </c>
      <c r="H59" s="60">
        <f>H60</f>
        <v>1800</v>
      </c>
      <c r="I59" s="8"/>
    </row>
    <row r="60" spans="1:9" ht="30" customHeight="1">
      <c r="A60" s="161" t="s">
        <v>18</v>
      </c>
      <c r="B60" s="88" t="s">
        <v>92</v>
      </c>
      <c r="C60" s="23">
        <v>240</v>
      </c>
      <c r="D60" s="58">
        <v>11</v>
      </c>
      <c r="E60" s="58">
        <v>5</v>
      </c>
      <c r="F60" s="202">
        <v>1000</v>
      </c>
      <c r="G60" s="202">
        <v>1700</v>
      </c>
      <c r="H60" s="225">
        <v>1800</v>
      </c>
      <c r="I60" s="8"/>
    </row>
    <row r="61" spans="1:9" ht="30" customHeight="1">
      <c r="A61" s="161" t="s">
        <v>147</v>
      </c>
      <c r="B61" s="88" t="s">
        <v>92</v>
      </c>
      <c r="C61" s="13">
        <v>400</v>
      </c>
      <c r="D61" s="50">
        <v>11</v>
      </c>
      <c r="E61" s="51">
        <v>5</v>
      </c>
      <c r="F61" s="181">
        <f>F62</f>
        <v>1200</v>
      </c>
      <c r="G61" s="181">
        <f t="shared" ref="G61:H61" si="14">G62</f>
        <v>0</v>
      </c>
      <c r="H61" s="181">
        <f t="shared" si="14"/>
        <v>0</v>
      </c>
      <c r="I61" s="8"/>
    </row>
    <row r="62" spans="1:9" ht="21" customHeight="1">
      <c r="A62" s="161" t="s">
        <v>145</v>
      </c>
      <c r="B62" s="88" t="s">
        <v>92</v>
      </c>
      <c r="C62" s="13">
        <v>410</v>
      </c>
      <c r="D62" s="50">
        <v>11</v>
      </c>
      <c r="E62" s="51">
        <v>5</v>
      </c>
      <c r="F62" s="202">
        <v>1200</v>
      </c>
      <c r="G62" s="202">
        <v>0</v>
      </c>
      <c r="H62" s="225">
        <v>0</v>
      </c>
      <c r="I62" s="8"/>
    </row>
    <row r="63" spans="1:9" s="103" customFormat="1" ht="30" hidden="1" customHeight="1">
      <c r="A63" s="105" t="s">
        <v>133</v>
      </c>
      <c r="B63" s="5" t="s">
        <v>73</v>
      </c>
      <c r="C63" s="6"/>
      <c r="D63" s="3"/>
      <c r="E63" s="4"/>
      <c r="F63" s="179">
        <f t="shared" ref="F63:H65" si="15">F64</f>
        <v>0</v>
      </c>
      <c r="G63" s="179">
        <f t="shared" si="15"/>
        <v>0</v>
      </c>
      <c r="H63" s="19">
        <f t="shared" si="15"/>
        <v>0</v>
      </c>
      <c r="I63" s="102"/>
    </row>
    <row r="64" spans="1:9" s="103" customFormat="1" ht="30" hidden="1" customHeight="1">
      <c r="A64" s="105" t="s">
        <v>248</v>
      </c>
      <c r="B64" s="5" t="s">
        <v>74</v>
      </c>
      <c r="C64" s="6"/>
      <c r="D64" s="3"/>
      <c r="E64" s="4"/>
      <c r="F64" s="179">
        <f t="shared" si="15"/>
        <v>0</v>
      </c>
      <c r="G64" s="179">
        <f t="shared" si="15"/>
        <v>0</v>
      </c>
      <c r="H64" s="19">
        <f t="shared" si="15"/>
        <v>0</v>
      </c>
      <c r="I64" s="102"/>
    </row>
    <row r="65" spans="1:9" ht="32.1" hidden="1" customHeight="1">
      <c r="A65" s="161" t="s">
        <v>129</v>
      </c>
      <c r="B65" s="12" t="s">
        <v>74</v>
      </c>
      <c r="C65" s="23">
        <v>200</v>
      </c>
      <c r="D65" s="57"/>
      <c r="E65" s="58"/>
      <c r="F65" s="182">
        <f t="shared" si="15"/>
        <v>0</v>
      </c>
      <c r="G65" s="182">
        <f t="shared" si="15"/>
        <v>0</v>
      </c>
      <c r="H65" s="24">
        <f t="shared" si="15"/>
        <v>0</v>
      </c>
      <c r="I65" s="8"/>
    </row>
    <row r="66" spans="1:9" ht="32.1" hidden="1" customHeight="1">
      <c r="A66" s="162" t="s">
        <v>18</v>
      </c>
      <c r="B66" s="12" t="s">
        <v>74</v>
      </c>
      <c r="C66" s="23">
        <v>240</v>
      </c>
      <c r="D66" s="50">
        <v>7</v>
      </c>
      <c r="E66" s="51">
        <v>7</v>
      </c>
      <c r="F66" s="289"/>
      <c r="G66" s="289"/>
      <c r="H66" s="279"/>
      <c r="I66" s="8"/>
    </row>
    <row r="67" spans="1:9" s="103" customFormat="1" ht="62.25" customHeight="1">
      <c r="A67" s="105" t="s">
        <v>181</v>
      </c>
      <c r="B67" s="5" t="s">
        <v>53</v>
      </c>
      <c r="C67" s="6"/>
      <c r="D67" s="3"/>
      <c r="E67" s="4"/>
      <c r="F67" s="179">
        <f>F68+F73+F76</f>
        <v>2335.1999999999998</v>
      </c>
      <c r="G67" s="179">
        <f t="shared" ref="F67:H69" si="16">G68</f>
        <v>2355.4</v>
      </c>
      <c r="H67" s="7">
        <f t="shared" si="16"/>
        <v>2486.3000000000002</v>
      </c>
      <c r="I67" s="102"/>
    </row>
    <row r="68" spans="1:9" s="103" customFormat="1" ht="34.5" customHeight="1">
      <c r="A68" s="105" t="s">
        <v>150</v>
      </c>
      <c r="B68" s="5" t="s">
        <v>54</v>
      </c>
      <c r="C68" s="6"/>
      <c r="D68" s="3"/>
      <c r="E68" s="4"/>
      <c r="F68" s="179">
        <f>F69+F71</f>
        <v>2335.1999999999998</v>
      </c>
      <c r="G68" s="179">
        <f t="shared" si="16"/>
        <v>2355.4</v>
      </c>
      <c r="H68" s="7">
        <f t="shared" si="16"/>
        <v>2486.3000000000002</v>
      </c>
      <c r="I68" s="102"/>
    </row>
    <row r="69" spans="1:9" ht="30" customHeight="1">
      <c r="A69" s="161" t="s">
        <v>129</v>
      </c>
      <c r="B69" s="12" t="s">
        <v>54</v>
      </c>
      <c r="C69" s="13">
        <v>200</v>
      </c>
      <c r="D69" s="10"/>
      <c r="E69" s="11"/>
      <c r="F69" s="180">
        <f t="shared" si="16"/>
        <v>1235.2</v>
      </c>
      <c r="G69" s="180">
        <f t="shared" si="16"/>
        <v>2355.4</v>
      </c>
      <c r="H69" s="14">
        <f t="shared" si="16"/>
        <v>2486.3000000000002</v>
      </c>
      <c r="I69" s="8"/>
    </row>
    <row r="70" spans="1:9" ht="30" customHeight="1">
      <c r="A70" s="161" t="s">
        <v>18</v>
      </c>
      <c r="B70" s="12" t="s">
        <v>54</v>
      </c>
      <c r="C70" s="13">
        <v>240</v>
      </c>
      <c r="D70" s="10">
        <v>4</v>
      </c>
      <c r="E70" s="11">
        <v>9</v>
      </c>
      <c r="F70" s="202">
        <v>1235.2</v>
      </c>
      <c r="G70" s="202">
        <v>2355.4</v>
      </c>
      <c r="H70" s="225">
        <v>2486.3000000000002</v>
      </c>
      <c r="I70" s="8"/>
    </row>
    <row r="71" spans="1:9" ht="30" customHeight="1">
      <c r="A71" s="161" t="s">
        <v>147</v>
      </c>
      <c r="B71" s="12" t="s">
        <v>54</v>
      </c>
      <c r="C71" s="13">
        <v>400</v>
      </c>
      <c r="D71" s="10"/>
      <c r="E71" s="11"/>
      <c r="F71" s="180">
        <f>F72</f>
        <v>1100</v>
      </c>
      <c r="G71" s="180">
        <f t="shared" ref="G71:H71" si="17">G72</f>
        <v>0</v>
      </c>
      <c r="H71" s="14">
        <f t="shared" si="17"/>
        <v>0</v>
      </c>
      <c r="I71" s="8"/>
    </row>
    <row r="72" spans="1:9" ht="18" customHeight="1">
      <c r="A72" s="161" t="s">
        <v>145</v>
      </c>
      <c r="B72" s="12" t="s">
        <v>54</v>
      </c>
      <c r="C72" s="13">
        <v>410</v>
      </c>
      <c r="D72" s="10">
        <v>4</v>
      </c>
      <c r="E72" s="11">
        <v>9</v>
      </c>
      <c r="F72" s="203">
        <v>1100</v>
      </c>
      <c r="G72" s="203">
        <v>0</v>
      </c>
      <c r="H72" s="225">
        <v>0</v>
      </c>
      <c r="I72" s="8"/>
    </row>
    <row r="73" spans="1:9" ht="127.5" hidden="1" customHeight="1">
      <c r="A73" s="105" t="s">
        <v>189</v>
      </c>
      <c r="B73" s="5" t="s">
        <v>185</v>
      </c>
      <c r="C73" s="6"/>
      <c r="D73" s="3"/>
      <c r="E73" s="4"/>
      <c r="F73" s="179">
        <f>F74</f>
        <v>0</v>
      </c>
      <c r="G73" s="179">
        <f t="shared" ref="G73:H74" si="18">G74</f>
        <v>0</v>
      </c>
      <c r="H73" s="7">
        <f t="shared" si="18"/>
        <v>0</v>
      </c>
      <c r="I73" s="8"/>
    </row>
    <row r="74" spans="1:9" ht="31.5" hidden="1" customHeight="1">
      <c r="A74" s="161" t="s">
        <v>129</v>
      </c>
      <c r="B74" s="12" t="s">
        <v>185</v>
      </c>
      <c r="C74" s="13">
        <v>200</v>
      </c>
      <c r="D74" s="10"/>
      <c r="E74" s="11"/>
      <c r="F74" s="180">
        <f>F75</f>
        <v>0</v>
      </c>
      <c r="G74" s="180">
        <f t="shared" si="18"/>
        <v>0</v>
      </c>
      <c r="H74" s="14">
        <f t="shared" si="18"/>
        <v>0</v>
      </c>
      <c r="I74" s="8"/>
    </row>
    <row r="75" spans="1:9" ht="31.5" hidden="1" customHeight="1">
      <c r="A75" s="161" t="s">
        <v>18</v>
      </c>
      <c r="B75" s="12" t="s">
        <v>185</v>
      </c>
      <c r="C75" s="13">
        <v>240</v>
      </c>
      <c r="D75" s="10">
        <v>4</v>
      </c>
      <c r="E75" s="11">
        <v>9</v>
      </c>
      <c r="F75" s="291"/>
      <c r="G75" s="291"/>
      <c r="H75" s="292"/>
      <c r="I75" s="8"/>
    </row>
    <row r="76" spans="1:9" ht="129" hidden="1" customHeight="1">
      <c r="A76" s="46" t="s">
        <v>190</v>
      </c>
      <c r="B76" s="5" t="s">
        <v>186</v>
      </c>
      <c r="C76" s="6"/>
      <c r="D76" s="3"/>
      <c r="E76" s="4"/>
      <c r="F76" s="179">
        <f>F77</f>
        <v>0</v>
      </c>
      <c r="G76" s="179">
        <f t="shared" ref="G76:H77" si="19">G77</f>
        <v>0</v>
      </c>
      <c r="H76" s="7">
        <f t="shared" si="19"/>
        <v>0</v>
      </c>
      <c r="I76" s="8"/>
    </row>
    <row r="77" spans="1:9" ht="31.5" hidden="1" customHeight="1">
      <c r="A77" s="161" t="s">
        <v>129</v>
      </c>
      <c r="B77" s="12" t="s">
        <v>186</v>
      </c>
      <c r="C77" s="13">
        <v>200</v>
      </c>
      <c r="D77" s="10"/>
      <c r="E77" s="11"/>
      <c r="F77" s="180">
        <f>F78</f>
        <v>0</v>
      </c>
      <c r="G77" s="180">
        <f t="shared" si="19"/>
        <v>0</v>
      </c>
      <c r="H77" s="180">
        <f t="shared" si="19"/>
        <v>0</v>
      </c>
      <c r="I77" s="8"/>
    </row>
    <row r="78" spans="1:9" ht="31.5" hidden="1" customHeight="1">
      <c r="A78" s="161" t="s">
        <v>18</v>
      </c>
      <c r="B78" s="12" t="s">
        <v>186</v>
      </c>
      <c r="C78" s="13">
        <v>240</v>
      </c>
      <c r="D78" s="10">
        <v>4</v>
      </c>
      <c r="E78" s="11">
        <v>9</v>
      </c>
      <c r="F78" s="291"/>
      <c r="G78" s="291"/>
      <c r="H78" s="292"/>
      <c r="I78" s="8"/>
    </row>
    <row r="79" spans="1:9" s="103" customFormat="1" ht="18.75">
      <c r="A79" s="105" t="s">
        <v>9</v>
      </c>
      <c r="B79" s="5" t="s">
        <v>10</v>
      </c>
      <c r="C79" s="6" t="s">
        <v>7</v>
      </c>
      <c r="D79" s="3"/>
      <c r="E79" s="4"/>
      <c r="F79" s="179">
        <f>F80+F83+F88+F91+F94+F102+F105+F108+F113+F116+F119+F124+F127+F131+F134+F137</f>
        <v>22866</v>
      </c>
      <c r="G79" s="179">
        <f t="shared" ref="G79:H79" si="20">G80+G83+G88+G91+G94+G102+G105+G108+G113+G116+G119+G124+G127+G131+G134+G137</f>
        <v>11190.800000000001</v>
      </c>
      <c r="H79" s="7">
        <f t="shared" si="20"/>
        <v>12612.3</v>
      </c>
      <c r="I79" s="102"/>
    </row>
    <row r="80" spans="1:9" s="103" customFormat="1" ht="32.1" customHeight="1">
      <c r="A80" s="105" t="s">
        <v>22</v>
      </c>
      <c r="B80" s="5" t="s">
        <v>23</v>
      </c>
      <c r="C80" s="6"/>
      <c r="D80" s="3"/>
      <c r="E80" s="4"/>
      <c r="F80" s="179">
        <f t="shared" ref="F80:H81" si="21">F81</f>
        <v>4000</v>
      </c>
      <c r="G80" s="179">
        <f t="shared" si="21"/>
        <v>4000</v>
      </c>
      <c r="H80" s="7">
        <f t="shared" si="21"/>
        <v>4000</v>
      </c>
      <c r="I80" s="102"/>
    </row>
    <row r="81" spans="1:9" ht="63.95" customHeight="1">
      <c r="A81" s="161" t="s">
        <v>13</v>
      </c>
      <c r="B81" s="12" t="s">
        <v>23</v>
      </c>
      <c r="C81" s="13">
        <v>100</v>
      </c>
      <c r="D81" s="10"/>
      <c r="E81" s="11"/>
      <c r="F81" s="180">
        <f t="shared" si="21"/>
        <v>4000</v>
      </c>
      <c r="G81" s="180">
        <f t="shared" si="21"/>
        <v>4000</v>
      </c>
      <c r="H81" s="14">
        <f t="shared" si="21"/>
        <v>4000</v>
      </c>
      <c r="I81" s="8"/>
    </row>
    <row r="82" spans="1:9" ht="32.1" customHeight="1">
      <c r="A82" s="161" t="s">
        <v>14</v>
      </c>
      <c r="B82" s="12" t="s">
        <v>23</v>
      </c>
      <c r="C82" s="13">
        <v>120</v>
      </c>
      <c r="D82" s="10">
        <v>1</v>
      </c>
      <c r="E82" s="11">
        <v>4</v>
      </c>
      <c r="F82" s="203">
        <v>4000</v>
      </c>
      <c r="G82" s="203">
        <v>4000</v>
      </c>
      <c r="H82" s="203">
        <v>4000</v>
      </c>
      <c r="I82" s="8"/>
    </row>
    <row r="83" spans="1:9" ht="32.25" customHeight="1">
      <c r="A83" s="105" t="s">
        <v>16</v>
      </c>
      <c r="B83" s="5" t="s">
        <v>17</v>
      </c>
      <c r="C83" s="6" t="s">
        <v>7</v>
      </c>
      <c r="D83" s="3"/>
      <c r="E83" s="4"/>
      <c r="F83" s="179">
        <f>F84+F86</f>
        <v>3671</v>
      </c>
      <c r="G83" s="179">
        <f>G84+G86</f>
        <v>3631</v>
      </c>
      <c r="H83" s="7">
        <f>H84+H86</f>
        <v>3766.2</v>
      </c>
      <c r="I83" s="8"/>
    </row>
    <row r="84" spans="1:9" ht="32.1" customHeight="1">
      <c r="A84" s="161" t="s">
        <v>129</v>
      </c>
      <c r="B84" s="88" t="s">
        <v>17</v>
      </c>
      <c r="C84" s="23">
        <v>200</v>
      </c>
      <c r="D84" s="21"/>
      <c r="E84" s="21"/>
      <c r="F84" s="159">
        <f>F85</f>
        <v>3071</v>
      </c>
      <c r="G84" s="159">
        <f>G85</f>
        <v>3031</v>
      </c>
      <c r="H84" s="24">
        <f>H85</f>
        <v>3166.2</v>
      </c>
      <c r="I84" s="8"/>
    </row>
    <row r="85" spans="1:9" ht="32.1" customHeight="1">
      <c r="A85" s="161" t="s">
        <v>18</v>
      </c>
      <c r="B85" s="88" t="s">
        <v>17</v>
      </c>
      <c r="C85" s="23">
        <v>240</v>
      </c>
      <c r="D85" s="21">
        <v>1</v>
      </c>
      <c r="E85" s="21">
        <v>4</v>
      </c>
      <c r="F85" s="202">
        <v>3071</v>
      </c>
      <c r="G85" s="202">
        <v>3031</v>
      </c>
      <c r="H85" s="202">
        <v>3166.2</v>
      </c>
      <c r="I85" s="8"/>
    </row>
    <row r="86" spans="1:9" ht="15.95" customHeight="1">
      <c r="A86" s="161" t="s">
        <v>19</v>
      </c>
      <c r="B86" s="88" t="s">
        <v>17</v>
      </c>
      <c r="C86" s="23">
        <v>800</v>
      </c>
      <c r="D86" s="21"/>
      <c r="E86" s="21"/>
      <c r="F86" s="159">
        <f>F87</f>
        <v>600</v>
      </c>
      <c r="G86" s="159">
        <f>G87</f>
        <v>600</v>
      </c>
      <c r="H86" s="24">
        <f>H87</f>
        <v>600</v>
      </c>
      <c r="I86" s="8"/>
    </row>
    <row r="87" spans="1:9" ht="15.95" customHeight="1">
      <c r="A87" s="161" t="s">
        <v>20</v>
      </c>
      <c r="B87" s="88" t="s">
        <v>17</v>
      </c>
      <c r="C87" s="23">
        <v>850</v>
      </c>
      <c r="D87" s="21">
        <v>1</v>
      </c>
      <c r="E87" s="21">
        <v>4</v>
      </c>
      <c r="F87" s="202">
        <v>600</v>
      </c>
      <c r="G87" s="202">
        <v>600</v>
      </c>
      <c r="H87" s="225">
        <v>600</v>
      </c>
      <c r="I87" s="8"/>
    </row>
    <row r="88" spans="1:9" s="103" customFormat="1" ht="32.1" customHeight="1">
      <c r="A88" s="105" t="s">
        <v>104</v>
      </c>
      <c r="B88" s="104" t="s">
        <v>25</v>
      </c>
      <c r="C88" s="18"/>
      <c r="D88" s="16"/>
      <c r="E88" s="16"/>
      <c r="F88" s="178">
        <f t="shared" ref="F88:H89" si="22">F89</f>
        <v>41.2</v>
      </c>
      <c r="G88" s="178">
        <f t="shared" si="22"/>
        <v>41.2</v>
      </c>
      <c r="H88" s="19">
        <f t="shared" si="22"/>
        <v>41.2</v>
      </c>
      <c r="I88" s="102"/>
    </row>
    <row r="89" spans="1:9" ht="15.95" customHeight="1">
      <c r="A89" s="161" t="s">
        <v>26</v>
      </c>
      <c r="B89" s="88" t="s">
        <v>25</v>
      </c>
      <c r="C89" s="23">
        <v>500</v>
      </c>
      <c r="D89" s="21"/>
      <c r="E89" s="21"/>
      <c r="F89" s="159">
        <f t="shared" si="22"/>
        <v>41.2</v>
      </c>
      <c r="G89" s="159">
        <f t="shared" si="22"/>
        <v>41.2</v>
      </c>
      <c r="H89" s="24">
        <f t="shared" si="22"/>
        <v>41.2</v>
      </c>
      <c r="I89" s="8"/>
    </row>
    <row r="90" spans="1:9" ht="15.95" customHeight="1">
      <c r="A90" s="161" t="s">
        <v>27</v>
      </c>
      <c r="B90" s="88" t="s">
        <v>25</v>
      </c>
      <c r="C90" s="23">
        <v>540</v>
      </c>
      <c r="D90" s="21">
        <v>1</v>
      </c>
      <c r="E90" s="21">
        <v>6</v>
      </c>
      <c r="F90" s="203">
        <v>41.2</v>
      </c>
      <c r="G90" s="203">
        <v>41.2</v>
      </c>
      <c r="H90" s="226">
        <v>41.2</v>
      </c>
      <c r="I90" s="8"/>
    </row>
    <row r="91" spans="1:9" s="103" customFormat="1" ht="48" customHeight="1">
      <c r="A91" s="105" t="s">
        <v>32</v>
      </c>
      <c r="B91" s="104" t="s">
        <v>33</v>
      </c>
      <c r="C91" s="18" t="s">
        <v>7</v>
      </c>
      <c r="D91" s="16"/>
      <c r="E91" s="16"/>
      <c r="F91" s="178">
        <f t="shared" ref="F91:H92" si="23">F92</f>
        <v>447</v>
      </c>
      <c r="G91" s="178">
        <f t="shared" si="23"/>
        <v>447</v>
      </c>
      <c r="H91" s="19">
        <f t="shared" si="23"/>
        <v>447</v>
      </c>
      <c r="I91" s="102"/>
    </row>
    <row r="92" spans="1:9" ht="32.1" customHeight="1">
      <c r="A92" s="161" t="s">
        <v>129</v>
      </c>
      <c r="B92" s="88" t="s">
        <v>33</v>
      </c>
      <c r="C92" s="23">
        <v>200</v>
      </c>
      <c r="D92" s="21"/>
      <c r="E92" s="21"/>
      <c r="F92" s="159">
        <f t="shared" si="23"/>
        <v>447</v>
      </c>
      <c r="G92" s="159">
        <f t="shared" si="23"/>
        <v>447</v>
      </c>
      <c r="H92" s="24">
        <f t="shared" si="23"/>
        <v>447</v>
      </c>
      <c r="I92" s="8"/>
    </row>
    <row r="93" spans="1:9" ht="32.1" customHeight="1">
      <c r="A93" s="161" t="s">
        <v>18</v>
      </c>
      <c r="B93" s="88" t="s">
        <v>33</v>
      </c>
      <c r="C93" s="23">
        <v>240</v>
      </c>
      <c r="D93" s="21">
        <v>1</v>
      </c>
      <c r="E93" s="21">
        <v>13</v>
      </c>
      <c r="F93" s="202">
        <v>447</v>
      </c>
      <c r="G93" s="202">
        <v>447</v>
      </c>
      <c r="H93" s="225">
        <v>447</v>
      </c>
      <c r="I93" s="8"/>
    </row>
    <row r="94" spans="1:9" s="103" customFormat="1" ht="17.25" customHeight="1">
      <c r="A94" s="105" t="s">
        <v>34</v>
      </c>
      <c r="B94" s="17" t="s">
        <v>35</v>
      </c>
      <c r="C94" s="6" t="s">
        <v>7</v>
      </c>
      <c r="D94" s="16"/>
      <c r="E94" s="16"/>
      <c r="F94" s="178">
        <f>F95+F99+F97</f>
        <v>23</v>
      </c>
      <c r="G94" s="178">
        <f>G95+G99</f>
        <v>23</v>
      </c>
      <c r="H94" s="19">
        <f>H95+H99</f>
        <v>23</v>
      </c>
      <c r="I94" s="102"/>
    </row>
    <row r="95" spans="1:9" ht="32.1" customHeight="1">
      <c r="A95" s="161" t="s">
        <v>129</v>
      </c>
      <c r="B95" s="22" t="s">
        <v>35</v>
      </c>
      <c r="C95" s="13">
        <v>200</v>
      </c>
      <c r="D95" s="21"/>
      <c r="E95" s="21"/>
      <c r="F95" s="159">
        <f>F96</f>
        <v>18</v>
      </c>
      <c r="G95" s="159">
        <f>G96</f>
        <v>18</v>
      </c>
      <c r="H95" s="24">
        <f>H96</f>
        <v>18</v>
      </c>
      <c r="I95" s="8"/>
    </row>
    <row r="96" spans="1:9" ht="32.1" customHeight="1">
      <c r="A96" s="161" t="s">
        <v>18</v>
      </c>
      <c r="B96" s="22" t="s">
        <v>35</v>
      </c>
      <c r="C96" s="13">
        <v>240</v>
      </c>
      <c r="D96" s="21">
        <v>1</v>
      </c>
      <c r="E96" s="21">
        <v>13</v>
      </c>
      <c r="F96" s="202">
        <v>18</v>
      </c>
      <c r="G96" s="202">
        <v>18</v>
      </c>
      <c r="H96" s="225">
        <v>18</v>
      </c>
      <c r="I96" s="8"/>
    </row>
    <row r="97" spans="1:9" ht="15.75" customHeight="1">
      <c r="A97" s="161" t="s">
        <v>89</v>
      </c>
      <c r="B97" s="22" t="s">
        <v>35</v>
      </c>
      <c r="C97" s="13">
        <v>300</v>
      </c>
      <c r="D97" s="21"/>
      <c r="E97" s="21"/>
      <c r="F97" s="180">
        <f>F98</f>
        <v>0</v>
      </c>
      <c r="G97" s="180">
        <f>G98</f>
        <v>0</v>
      </c>
      <c r="H97" s="14">
        <f>H98</f>
        <v>0</v>
      </c>
      <c r="I97" s="8"/>
    </row>
    <row r="98" spans="1:9" ht="18.75" customHeight="1">
      <c r="A98" s="161" t="s">
        <v>184</v>
      </c>
      <c r="B98" s="22" t="s">
        <v>35</v>
      </c>
      <c r="C98" s="13">
        <v>360</v>
      </c>
      <c r="D98" s="21">
        <v>1</v>
      </c>
      <c r="E98" s="21">
        <v>13</v>
      </c>
      <c r="F98" s="180">
        <v>0</v>
      </c>
      <c r="G98" s="180">
        <v>0</v>
      </c>
      <c r="H98" s="14">
        <v>0</v>
      </c>
      <c r="I98" s="8"/>
    </row>
    <row r="99" spans="1:9" ht="15.95" customHeight="1">
      <c r="A99" s="161" t="s">
        <v>19</v>
      </c>
      <c r="B99" s="22" t="s">
        <v>35</v>
      </c>
      <c r="C99" s="13">
        <v>800</v>
      </c>
      <c r="D99" s="21">
        <v>1</v>
      </c>
      <c r="E99" s="21"/>
      <c r="F99" s="159">
        <f>F100+F101</f>
        <v>5</v>
      </c>
      <c r="G99" s="159">
        <f>G100+G101</f>
        <v>5</v>
      </c>
      <c r="H99" s="24">
        <f>H100+H101</f>
        <v>5</v>
      </c>
      <c r="I99" s="8"/>
    </row>
    <row r="100" spans="1:9" ht="15.95" hidden="1" customHeight="1">
      <c r="A100" s="161" t="s">
        <v>36</v>
      </c>
      <c r="B100" s="22" t="s">
        <v>35</v>
      </c>
      <c r="C100" s="13">
        <v>830</v>
      </c>
      <c r="D100" s="21">
        <v>1</v>
      </c>
      <c r="E100" s="21">
        <v>13</v>
      </c>
      <c r="F100" s="204"/>
      <c r="G100" s="204"/>
      <c r="H100" s="279"/>
      <c r="I100" s="8"/>
    </row>
    <row r="101" spans="1:9" ht="15.95" customHeight="1">
      <c r="A101" s="161" t="s">
        <v>20</v>
      </c>
      <c r="B101" s="22" t="s">
        <v>35</v>
      </c>
      <c r="C101" s="13">
        <v>850</v>
      </c>
      <c r="D101" s="21">
        <v>1</v>
      </c>
      <c r="E101" s="21">
        <v>13</v>
      </c>
      <c r="F101" s="202">
        <v>5</v>
      </c>
      <c r="G101" s="202">
        <v>5</v>
      </c>
      <c r="H101" s="225">
        <v>5</v>
      </c>
      <c r="I101" s="8"/>
    </row>
    <row r="102" spans="1:9" s="103" customFormat="1" ht="48" customHeight="1">
      <c r="A102" s="105" t="s">
        <v>88</v>
      </c>
      <c r="B102" s="5" t="s">
        <v>127</v>
      </c>
      <c r="C102" s="6" t="s">
        <v>7</v>
      </c>
      <c r="D102" s="3"/>
      <c r="E102" s="4"/>
      <c r="F102" s="179">
        <f t="shared" ref="F102:H103" si="24">F103</f>
        <v>350</v>
      </c>
      <c r="G102" s="179">
        <f t="shared" si="24"/>
        <v>350</v>
      </c>
      <c r="H102" s="7">
        <f t="shared" si="24"/>
        <v>350</v>
      </c>
      <c r="I102" s="102"/>
    </row>
    <row r="103" spans="1:9" ht="15.95" customHeight="1">
      <c r="A103" s="162" t="s">
        <v>89</v>
      </c>
      <c r="B103" s="12" t="s">
        <v>127</v>
      </c>
      <c r="C103" s="55">
        <v>300</v>
      </c>
      <c r="D103" s="50"/>
      <c r="E103" s="51"/>
      <c r="F103" s="181">
        <f t="shared" si="24"/>
        <v>350</v>
      </c>
      <c r="G103" s="181">
        <f t="shared" si="24"/>
        <v>350</v>
      </c>
      <c r="H103" s="56">
        <f t="shared" si="24"/>
        <v>350</v>
      </c>
      <c r="I103" s="8"/>
    </row>
    <row r="104" spans="1:9" ht="31.5" customHeight="1">
      <c r="A104" s="163" t="s">
        <v>131</v>
      </c>
      <c r="B104" s="12" t="s">
        <v>127</v>
      </c>
      <c r="C104" s="55">
        <v>320</v>
      </c>
      <c r="D104" s="50">
        <v>10</v>
      </c>
      <c r="E104" s="51">
        <v>1</v>
      </c>
      <c r="F104" s="280">
        <v>350</v>
      </c>
      <c r="G104" s="280">
        <v>350</v>
      </c>
      <c r="H104" s="281">
        <v>350</v>
      </c>
      <c r="I104" s="8"/>
    </row>
    <row r="105" spans="1:9" s="103" customFormat="1" ht="15.95" customHeight="1">
      <c r="A105" s="105" t="s">
        <v>11</v>
      </c>
      <c r="B105" s="5" t="s">
        <v>12</v>
      </c>
      <c r="C105" s="6" t="s">
        <v>7</v>
      </c>
      <c r="D105" s="3"/>
      <c r="E105" s="4"/>
      <c r="F105" s="179">
        <f>F106</f>
        <v>870.6</v>
      </c>
      <c r="G105" s="179">
        <f t="shared" ref="F105:H106" si="25">G106</f>
        <v>870.6</v>
      </c>
      <c r="H105" s="7">
        <f t="shared" si="25"/>
        <v>870.6</v>
      </c>
      <c r="I105" s="102"/>
    </row>
    <row r="106" spans="1:9" ht="63.95" customHeight="1">
      <c r="A106" s="161" t="s">
        <v>13</v>
      </c>
      <c r="B106" s="12" t="s">
        <v>12</v>
      </c>
      <c r="C106" s="13">
        <v>100</v>
      </c>
      <c r="D106" s="10"/>
      <c r="E106" s="11"/>
      <c r="F106" s="180">
        <f t="shared" si="25"/>
        <v>870.6</v>
      </c>
      <c r="G106" s="180">
        <f t="shared" si="25"/>
        <v>870.6</v>
      </c>
      <c r="H106" s="14">
        <f t="shared" si="25"/>
        <v>870.6</v>
      </c>
      <c r="I106" s="8"/>
    </row>
    <row r="107" spans="1:9" ht="32.1" customHeight="1">
      <c r="A107" s="161" t="s">
        <v>14</v>
      </c>
      <c r="B107" s="12" t="s">
        <v>12</v>
      </c>
      <c r="C107" s="13">
        <v>120</v>
      </c>
      <c r="D107" s="10">
        <v>1</v>
      </c>
      <c r="E107" s="11">
        <v>2</v>
      </c>
      <c r="F107" s="202">
        <v>870.6</v>
      </c>
      <c r="G107" s="202">
        <v>870.6</v>
      </c>
      <c r="H107" s="225">
        <v>870.6</v>
      </c>
      <c r="I107" s="8"/>
    </row>
    <row r="108" spans="1:9" s="103" customFormat="1" ht="20.25" customHeight="1">
      <c r="A108" s="105" t="s">
        <v>61</v>
      </c>
      <c r="B108" s="5" t="s">
        <v>62</v>
      </c>
      <c r="C108" s="18"/>
      <c r="D108" s="15"/>
      <c r="E108" s="16"/>
      <c r="F108" s="178">
        <f>F109+F111</f>
        <v>150</v>
      </c>
      <c r="G108" s="178">
        <f>G109+G111</f>
        <v>150</v>
      </c>
      <c r="H108" s="19">
        <f>H109+H111</f>
        <v>150</v>
      </c>
      <c r="I108" s="102"/>
    </row>
    <row r="109" spans="1:9" ht="32.1" customHeight="1">
      <c r="A109" s="161" t="s">
        <v>129</v>
      </c>
      <c r="B109" s="12" t="s">
        <v>62</v>
      </c>
      <c r="C109" s="28">
        <v>200</v>
      </c>
      <c r="D109" s="25"/>
      <c r="E109" s="26"/>
      <c r="F109" s="183">
        <f>F110</f>
        <v>150</v>
      </c>
      <c r="G109" s="183">
        <f>G110</f>
        <v>150</v>
      </c>
      <c r="H109" s="29">
        <f>H110</f>
        <v>150</v>
      </c>
      <c r="I109" s="8"/>
    </row>
    <row r="110" spans="1:9" ht="32.1" customHeight="1">
      <c r="A110" s="161" t="s">
        <v>18</v>
      </c>
      <c r="B110" s="12" t="s">
        <v>62</v>
      </c>
      <c r="C110" s="13">
        <v>240</v>
      </c>
      <c r="D110" s="10">
        <v>5</v>
      </c>
      <c r="E110" s="11">
        <v>1</v>
      </c>
      <c r="F110" s="203">
        <v>150</v>
      </c>
      <c r="G110" s="203">
        <v>150</v>
      </c>
      <c r="H110" s="226">
        <v>150</v>
      </c>
      <c r="I110" s="8"/>
    </row>
    <row r="111" spans="1:9" ht="15.95" customHeight="1">
      <c r="A111" s="161" t="s">
        <v>19</v>
      </c>
      <c r="B111" s="12" t="s">
        <v>62</v>
      </c>
      <c r="C111" s="23">
        <v>800</v>
      </c>
      <c r="D111" s="20"/>
      <c r="E111" s="21"/>
      <c r="F111" s="159">
        <f>F112</f>
        <v>0</v>
      </c>
      <c r="G111" s="159">
        <f>G112</f>
        <v>0</v>
      </c>
      <c r="H111" s="24">
        <f>H112</f>
        <v>0</v>
      </c>
      <c r="I111" s="8"/>
    </row>
    <row r="112" spans="1:9" ht="18.75" customHeight="1">
      <c r="A112" s="161" t="s">
        <v>20</v>
      </c>
      <c r="B112" s="12" t="s">
        <v>62</v>
      </c>
      <c r="C112" s="28">
        <v>850</v>
      </c>
      <c r="D112" s="25">
        <v>5</v>
      </c>
      <c r="E112" s="26">
        <v>1</v>
      </c>
      <c r="F112" s="297"/>
      <c r="G112" s="297"/>
      <c r="H112" s="298"/>
      <c r="I112" s="8"/>
    </row>
    <row r="113" spans="1:9" s="103" customFormat="1" ht="32.1" hidden="1" customHeight="1">
      <c r="A113" s="105" t="s">
        <v>75</v>
      </c>
      <c r="B113" s="5" t="s">
        <v>76</v>
      </c>
      <c r="C113" s="6"/>
      <c r="D113" s="3"/>
      <c r="E113" s="4"/>
      <c r="F113" s="179">
        <f t="shared" ref="F113:H114" si="26">F114</f>
        <v>0</v>
      </c>
      <c r="G113" s="179">
        <f t="shared" si="26"/>
        <v>0</v>
      </c>
      <c r="H113" s="7">
        <f t="shared" si="26"/>
        <v>0</v>
      </c>
      <c r="I113" s="102"/>
    </row>
    <row r="114" spans="1:9" ht="32.1" hidden="1" customHeight="1">
      <c r="A114" s="161" t="s">
        <v>129</v>
      </c>
      <c r="B114" s="12" t="s">
        <v>76</v>
      </c>
      <c r="C114" s="13">
        <v>200</v>
      </c>
      <c r="D114" s="50"/>
      <c r="E114" s="51"/>
      <c r="F114" s="181">
        <f t="shared" si="26"/>
        <v>0</v>
      </c>
      <c r="G114" s="181">
        <f t="shared" si="26"/>
        <v>0</v>
      </c>
      <c r="H114" s="14">
        <f t="shared" si="26"/>
        <v>0</v>
      </c>
      <c r="I114" s="8"/>
    </row>
    <row r="115" spans="1:9" ht="32.1" hidden="1" customHeight="1">
      <c r="A115" s="162" t="s">
        <v>18</v>
      </c>
      <c r="B115" s="12" t="s">
        <v>76</v>
      </c>
      <c r="C115" s="13">
        <v>240</v>
      </c>
      <c r="D115" s="50">
        <v>7</v>
      </c>
      <c r="E115" s="51">
        <v>7</v>
      </c>
      <c r="F115" s="289"/>
      <c r="G115" s="289"/>
      <c r="H115" s="292"/>
      <c r="I115" s="8"/>
    </row>
    <row r="116" spans="1:9" s="103" customFormat="1" ht="15.95" customHeight="1">
      <c r="A116" s="105" t="s">
        <v>128</v>
      </c>
      <c r="B116" s="5" t="s">
        <v>29</v>
      </c>
      <c r="C116" s="6" t="s">
        <v>7</v>
      </c>
      <c r="D116" s="3"/>
      <c r="E116" s="4"/>
      <c r="F116" s="179">
        <f t="shared" ref="F116:H117" si="27">F117</f>
        <v>300</v>
      </c>
      <c r="G116" s="179">
        <f t="shared" si="27"/>
        <v>300</v>
      </c>
      <c r="H116" s="7">
        <f t="shared" si="27"/>
        <v>300</v>
      </c>
      <c r="I116" s="102"/>
    </row>
    <row r="117" spans="1:9" ht="15.95" customHeight="1">
      <c r="A117" s="161" t="s">
        <v>19</v>
      </c>
      <c r="B117" s="12" t="s">
        <v>29</v>
      </c>
      <c r="C117" s="13">
        <v>800</v>
      </c>
      <c r="D117" s="10"/>
      <c r="E117" s="11"/>
      <c r="F117" s="180">
        <f t="shared" si="27"/>
        <v>300</v>
      </c>
      <c r="G117" s="180">
        <f t="shared" si="27"/>
        <v>300</v>
      </c>
      <c r="H117" s="14">
        <f t="shared" si="27"/>
        <v>300</v>
      </c>
      <c r="I117" s="8"/>
    </row>
    <row r="118" spans="1:9" ht="15.95" customHeight="1">
      <c r="A118" s="161" t="s">
        <v>30</v>
      </c>
      <c r="B118" s="12" t="s">
        <v>29</v>
      </c>
      <c r="C118" s="13">
        <v>870</v>
      </c>
      <c r="D118" s="10">
        <v>1</v>
      </c>
      <c r="E118" s="11">
        <v>11</v>
      </c>
      <c r="F118" s="291">
        <v>300</v>
      </c>
      <c r="G118" s="291">
        <v>300</v>
      </c>
      <c r="H118" s="292">
        <v>300</v>
      </c>
      <c r="I118" s="8"/>
    </row>
    <row r="119" spans="1:9" s="103" customFormat="1" ht="48.75" customHeight="1">
      <c r="A119" s="105" t="s">
        <v>38</v>
      </c>
      <c r="B119" s="5" t="s">
        <v>39</v>
      </c>
      <c r="C119" s="106" t="s">
        <v>7</v>
      </c>
      <c r="D119" s="3"/>
      <c r="E119" s="4"/>
      <c r="F119" s="148">
        <f>F120+F122</f>
        <v>274.89999999999998</v>
      </c>
      <c r="G119" s="148">
        <f>G120+G122</f>
        <v>277.8</v>
      </c>
      <c r="H119" s="127">
        <f>H120+H122</f>
        <v>289</v>
      </c>
      <c r="I119" s="102"/>
    </row>
    <row r="120" spans="1:9" s="103" customFormat="1" ht="63.95" customHeight="1">
      <c r="A120" s="161" t="s">
        <v>13</v>
      </c>
      <c r="B120" s="12" t="s">
        <v>39</v>
      </c>
      <c r="C120" s="23">
        <v>100</v>
      </c>
      <c r="D120" s="21"/>
      <c r="E120" s="21"/>
      <c r="F120" s="159">
        <f>F121</f>
        <v>243.6</v>
      </c>
      <c r="G120" s="159">
        <f>G121</f>
        <v>246.5</v>
      </c>
      <c r="H120" s="24">
        <f>H121</f>
        <v>257.7</v>
      </c>
      <c r="I120" s="102"/>
    </row>
    <row r="121" spans="1:9" ht="32.1" customHeight="1">
      <c r="A121" s="161" t="s">
        <v>40</v>
      </c>
      <c r="B121" s="88" t="s">
        <v>39</v>
      </c>
      <c r="C121" s="23">
        <v>120</v>
      </c>
      <c r="D121" s="21">
        <v>2</v>
      </c>
      <c r="E121" s="21">
        <v>3</v>
      </c>
      <c r="F121" s="203">
        <v>243.6</v>
      </c>
      <c r="G121" s="203">
        <v>246.5</v>
      </c>
      <c r="H121" s="226">
        <v>257.7</v>
      </c>
      <c r="I121" s="8"/>
    </row>
    <row r="122" spans="1:9" ht="32.1" customHeight="1">
      <c r="A122" s="161" t="s">
        <v>129</v>
      </c>
      <c r="B122" s="88" t="s">
        <v>39</v>
      </c>
      <c r="C122" s="23">
        <v>200</v>
      </c>
      <c r="D122" s="21"/>
      <c r="E122" s="21"/>
      <c r="F122" s="159">
        <f>F123</f>
        <v>31.3</v>
      </c>
      <c r="G122" s="159">
        <f>G123</f>
        <v>31.3</v>
      </c>
      <c r="H122" s="24">
        <f>H123</f>
        <v>31.3</v>
      </c>
      <c r="I122" s="8"/>
    </row>
    <row r="123" spans="1:9" ht="32.1" customHeight="1">
      <c r="A123" s="161" t="s">
        <v>18</v>
      </c>
      <c r="B123" s="88" t="s">
        <v>41</v>
      </c>
      <c r="C123" s="23">
        <v>240</v>
      </c>
      <c r="D123" s="21">
        <v>2</v>
      </c>
      <c r="E123" s="21">
        <v>3</v>
      </c>
      <c r="F123" s="203">
        <v>31.3</v>
      </c>
      <c r="G123" s="203">
        <v>31.3</v>
      </c>
      <c r="H123" s="226">
        <v>31.3</v>
      </c>
      <c r="I123" s="8"/>
    </row>
    <row r="124" spans="1:9" s="103" customFormat="1" ht="32.1" customHeight="1">
      <c r="A124" s="105" t="s">
        <v>98</v>
      </c>
      <c r="B124" s="104" t="s">
        <v>97</v>
      </c>
      <c r="C124" s="18"/>
      <c r="D124" s="16"/>
      <c r="E124" s="16"/>
      <c r="F124" s="178">
        <f t="shared" ref="F124:H125" si="28">F125</f>
        <v>0.1</v>
      </c>
      <c r="G124" s="178">
        <f t="shared" si="28"/>
        <v>0.1</v>
      </c>
      <c r="H124" s="19">
        <f t="shared" si="28"/>
        <v>0.1</v>
      </c>
      <c r="I124" s="102"/>
    </row>
    <row r="125" spans="1:9" ht="32.1" customHeight="1">
      <c r="A125" s="161" t="s">
        <v>129</v>
      </c>
      <c r="B125" s="88" t="s">
        <v>97</v>
      </c>
      <c r="C125" s="23">
        <v>200</v>
      </c>
      <c r="D125" s="21"/>
      <c r="E125" s="21"/>
      <c r="F125" s="159">
        <f t="shared" si="28"/>
        <v>0.1</v>
      </c>
      <c r="G125" s="159">
        <f t="shared" si="28"/>
        <v>0.1</v>
      </c>
      <c r="H125" s="24">
        <f t="shared" si="28"/>
        <v>0.1</v>
      </c>
      <c r="I125" s="68"/>
    </row>
    <row r="126" spans="1:9" ht="32.1" customHeight="1">
      <c r="A126" s="161" t="s">
        <v>18</v>
      </c>
      <c r="B126" s="88" t="s">
        <v>97</v>
      </c>
      <c r="C126" s="23">
        <v>240</v>
      </c>
      <c r="D126" s="21">
        <v>1</v>
      </c>
      <c r="E126" s="21">
        <v>4</v>
      </c>
      <c r="F126" s="204">
        <v>0.1</v>
      </c>
      <c r="G126" s="204">
        <v>0.1</v>
      </c>
      <c r="H126" s="279">
        <v>0.1</v>
      </c>
      <c r="I126" s="8"/>
    </row>
    <row r="127" spans="1:9" s="103" customFormat="1" ht="66.75" hidden="1" customHeight="1">
      <c r="A127" s="190" t="s">
        <v>136</v>
      </c>
      <c r="B127" s="47" t="s">
        <v>84</v>
      </c>
      <c r="C127" s="18"/>
      <c r="D127" s="16"/>
      <c r="E127" s="16"/>
      <c r="F127" s="178">
        <f>F128</f>
        <v>0</v>
      </c>
      <c r="G127" s="178">
        <f>G128</f>
        <v>0</v>
      </c>
      <c r="H127" s="19">
        <f>H128</f>
        <v>0</v>
      </c>
      <c r="I127" s="102"/>
    </row>
    <row r="128" spans="1:9" ht="63.95" hidden="1" customHeight="1">
      <c r="A128" s="161" t="s">
        <v>13</v>
      </c>
      <c r="B128" s="35" t="s">
        <v>84</v>
      </c>
      <c r="C128" s="59">
        <v>100</v>
      </c>
      <c r="D128" s="58"/>
      <c r="E128" s="58"/>
      <c r="F128" s="182">
        <f>F129+F130</f>
        <v>0</v>
      </c>
      <c r="G128" s="182">
        <f>G129+G130</f>
        <v>0</v>
      </c>
      <c r="H128" s="60">
        <f>H129+H130</f>
        <v>0</v>
      </c>
      <c r="I128" s="8"/>
    </row>
    <row r="129" spans="1:9" ht="35.25" hidden="1" customHeight="1">
      <c r="A129" s="161" t="s">
        <v>40</v>
      </c>
      <c r="B129" s="35" t="s">
        <v>84</v>
      </c>
      <c r="C129" s="59">
        <v>120</v>
      </c>
      <c r="D129" s="58">
        <v>1</v>
      </c>
      <c r="E129" s="58">
        <v>2</v>
      </c>
      <c r="F129" s="274"/>
      <c r="G129" s="274"/>
      <c r="H129" s="290"/>
      <c r="I129" s="8"/>
    </row>
    <row r="130" spans="1:9" ht="31.5" hidden="1" customHeight="1">
      <c r="A130" s="161" t="s">
        <v>40</v>
      </c>
      <c r="B130" s="35" t="s">
        <v>84</v>
      </c>
      <c r="C130" s="59">
        <v>120</v>
      </c>
      <c r="D130" s="58">
        <v>1</v>
      </c>
      <c r="E130" s="58">
        <v>4</v>
      </c>
      <c r="F130" s="274"/>
      <c r="G130" s="274"/>
      <c r="H130" s="290"/>
      <c r="I130" s="8"/>
    </row>
    <row r="131" spans="1:9" s="103" customFormat="1" ht="127.5" hidden="1" customHeight="1">
      <c r="A131" s="121" t="s">
        <v>182</v>
      </c>
      <c r="B131" s="118" t="s">
        <v>169</v>
      </c>
      <c r="C131" s="41"/>
      <c r="D131" s="40"/>
      <c r="E131" s="40"/>
      <c r="F131" s="184">
        <f t="shared" ref="F131:H132" si="29">F132</f>
        <v>0</v>
      </c>
      <c r="G131" s="184">
        <f t="shared" si="29"/>
        <v>0</v>
      </c>
      <c r="H131" s="42">
        <f t="shared" si="29"/>
        <v>0</v>
      </c>
      <c r="I131" s="102"/>
    </row>
    <row r="132" spans="1:9" ht="18" hidden="1" customHeight="1">
      <c r="A132" s="164" t="s">
        <v>19</v>
      </c>
      <c r="B132" s="119" t="s">
        <v>169</v>
      </c>
      <c r="C132" s="44">
        <v>800</v>
      </c>
      <c r="D132" s="43"/>
      <c r="E132" s="43"/>
      <c r="F132" s="185">
        <f t="shared" si="29"/>
        <v>0</v>
      </c>
      <c r="G132" s="185">
        <f t="shared" si="29"/>
        <v>0</v>
      </c>
      <c r="H132" s="45">
        <f t="shared" si="29"/>
        <v>0</v>
      </c>
      <c r="I132" s="8"/>
    </row>
    <row r="133" spans="1:9" ht="48" hidden="1" customHeight="1">
      <c r="A133" s="164" t="s">
        <v>188</v>
      </c>
      <c r="B133" s="119" t="s">
        <v>169</v>
      </c>
      <c r="C133" s="44">
        <v>810</v>
      </c>
      <c r="D133" s="43">
        <v>5</v>
      </c>
      <c r="E133" s="43">
        <v>3</v>
      </c>
      <c r="F133" s="203"/>
      <c r="G133" s="295"/>
      <c r="H133" s="296"/>
      <c r="I133" s="8"/>
    </row>
    <row r="134" spans="1:9" s="103" customFormat="1" ht="131.25" customHeight="1">
      <c r="A134" s="105" t="s">
        <v>183</v>
      </c>
      <c r="B134" s="118" t="s">
        <v>168</v>
      </c>
      <c r="C134" s="41"/>
      <c r="D134" s="40"/>
      <c r="E134" s="40"/>
      <c r="F134" s="184">
        <f t="shared" ref="F134:H135" si="30">F135</f>
        <v>12738.2</v>
      </c>
      <c r="G134" s="184">
        <f t="shared" si="30"/>
        <v>0</v>
      </c>
      <c r="H134" s="42">
        <f t="shared" si="30"/>
        <v>0</v>
      </c>
      <c r="I134" s="102"/>
    </row>
    <row r="135" spans="1:9" ht="32.1" customHeight="1">
      <c r="A135" s="164" t="s">
        <v>129</v>
      </c>
      <c r="B135" s="119" t="s">
        <v>168</v>
      </c>
      <c r="C135" s="44">
        <v>200</v>
      </c>
      <c r="D135" s="43"/>
      <c r="E135" s="43"/>
      <c r="F135" s="185">
        <f t="shared" si="30"/>
        <v>12738.2</v>
      </c>
      <c r="G135" s="185">
        <f t="shared" si="30"/>
        <v>0</v>
      </c>
      <c r="H135" s="45">
        <f t="shared" si="30"/>
        <v>0</v>
      </c>
      <c r="I135" s="8"/>
    </row>
    <row r="136" spans="1:9" ht="32.1" customHeight="1">
      <c r="A136" s="164" t="s">
        <v>18</v>
      </c>
      <c r="B136" s="119" t="s">
        <v>168</v>
      </c>
      <c r="C136" s="44">
        <v>240</v>
      </c>
      <c r="D136" s="43">
        <v>5</v>
      </c>
      <c r="E136" s="43">
        <v>3</v>
      </c>
      <c r="F136" s="204">
        <v>12738.2</v>
      </c>
      <c r="G136" s="204">
        <v>0</v>
      </c>
      <c r="H136" s="226">
        <v>0</v>
      </c>
      <c r="I136" s="8"/>
    </row>
    <row r="137" spans="1:9" ht="20.100000000000001" customHeight="1">
      <c r="A137" s="105" t="s">
        <v>94</v>
      </c>
      <c r="B137" s="230" t="s">
        <v>10</v>
      </c>
      <c r="C137" s="41"/>
      <c r="D137" s="40"/>
      <c r="E137" s="40"/>
      <c r="F137" s="184">
        <f t="shared" ref="F137:H138" si="31">F138</f>
        <v>0</v>
      </c>
      <c r="G137" s="184">
        <f t="shared" si="31"/>
        <v>1100.0999999999999</v>
      </c>
      <c r="H137" s="42">
        <f t="shared" si="31"/>
        <v>2375.1999999999998</v>
      </c>
      <c r="I137" s="8"/>
    </row>
    <row r="138" spans="1:9" ht="20.100000000000001" customHeight="1">
      <c r="A138" s="161" t="s">
        <v>94</v>
      </c>
      <c r="B138" s="35" t="s">
        <v>95</v>
      </c>
      <c r="C138" s="23">
        <v>900</v>
      </c>
      <c r="D138" s="43"/>
      <c r="E138" s="43"/>
      <c r="F138" s="185">
        <f t="shared" si="31"/>
        <v>0</v>
      </c>
      <c r="G138" s="185">
        <f t="shared" si="31"/>
        <v>1100.0999999999999</v>
      </c>
      <c r="H138" s="45">
        <f t="shared" si="31"/>
        <v>2375.1999999999998</v>
      </c>
      <c r="I138" s="8"/>
    </row>
    <row r="139" spans="1:9" ht="20.100000000000001" customHeight="1">
      <c r="A139" s="161" t="s">
        <v>94</v>
      </c>
      <c r="B139" s="35" t="s">
        <v>95</v>
      </c>
      <c r="C139" s="23">
        <v>990</v>
      </c>
      <c r="D139" s="43">
        <v>99</v>
      </c>
      <c r="E139" s="43">
        <v>99</v>
      </c>
      <c r="F139" s="293">
        <v>0</v>
      </c>
      <c r="G139" s="293">
        <v>1100.0999999999999</v>
      </c>
      <c r="H139" s="294">
        <v>2375.1999999999998</v>
      </c>
      <c r="I139" s="8"/>
    </row>
    <row r="140" spans="1:9" ht="22.5" customHeight="1">
      <c r="A140" s="122" t="s">
        <v>96</v>
      </c>
      <c r="B140" s="35"/>
      <c r="C140" s="194"/>
      <c r="D140" s="191"/>
      <c r="E140" s="70"/>
      <c r="F140" s="188">
        <f>F9+F13+F18+F37+F57+F63+F67+F79</f>
        <v>58413.5</v>
      </c>
      <c r="G140" s="188">
        <f>G9+G13+G18+G37+G57+G63+G67+G79</f>
        <v>44216.200000000004</v>
      </c>
      <c r="H140" s="54">
        <f>H9+H13+H18+H37+H57+H63+H67+H79</f>
        <v>47768.600000000006</v>
      </c>
      <c r="I140" s="8"/>
    </row>
    <row r="141" spans="1:9" ht="12" customHeight="1">
      <c r="A141" s="74"/>
      <c r="B141" s="27"/>
      <c r="C141" s="77"/>
      <c r="D141" s="75"/>
      <c r="E141" s="75"/>
      <c r="F141" s="75"/>
      <c r="G141" s="75"/>
      <c r="H141" s="78"/>
      <c r="I141" s="73"/>
    </row>
    <row r="142" spans="1:9" ht="12.75" customHeight="1">
      <c r="A142" s="71"/>
      <c r="B142" s="76"/>
      <c r="C142" s="77"/>
      <c r="D142" s="75"/>
      <c r="E142" s="75"/>
      <c r="F142" s="75"/>
      <c r="G142" s="75"/>
      <c r="H142" s="78"/>
      <c r="I142" s="73"/>
    </row>
    <row r="143" spans="1:9" ht="12.75" customHeight="1">
      <c r="A143" s="71"/>
      <c r="B143" s="110"/>
      <c r="C143" s="77"/>
      <c r="D143" s="80"/>
      <c r="E143" s="80"/>
      <c r="F143" s="80"/>
      <c r="G143" s="80"/>
      <c r="H143" s="78"/>
      <c r="I143" s="73"/>
    </row>
    <row r="144" spans="1:9" ht="12.75" customHeight="1">
      <c r="A144" s="71"/>
      <c r="B144" s="110"/>
      <c r="C144" s="81"/>
      <c r="D144" s="81"/>
      <c r="E144" s="81"/>
      <c r="F144" s="81"/>
      <c r="G144" s="81"/>
      <c r="H144" s="81"/>
      <c r="I144" s="73"/>
    </row>
    <row r="145" spans="1:9" ht="14.25" customHeight="1">
      <c r="A145" s="71"/>
      <c r="B145" s="111"/>
      <c r="C145" s="77"/>
      <c r="D145" s="80"/>
      <c r="E145" s="80"/>
      <c r="F145" s="80"/>
      <c r="G145" s="80"/>
      <c r="H145" s="78"/>
      <c r="I145" s="73"/>
    </row>
    <row r="146" spans="1:9" ht="15.75">
      <c r="A146" s="72"/>
      <c r="B146" s="81"/>
      <c r="C146" s="82"/>
      <c r="D146" s="82"/>
      <c r="E146" s="82"/>
      <c r="F146" s="82"/>
      <c r="G146" s="82"/>
      <c r="H146" s="82"/>
    </row>
    <row r="147" spans="1:9" ht="15.75">
      <c r="A147" s="83"/>
      <c r="B147" s="111"/>
    </row>
    <row r="148" spans="1:9" ht="15.75">
      <c r="A148" s="83"/>
    </row>
    <row r="149" spans="1:9" ht="15">
      <c r="A149" s="84"/>
    </row>
    <row r="150" spans="1:9" ht="15">
      <c r="A150" s="85"/>
    </row>
    <row r="151" spans="1:9" ht="15">
      <c r="A151" s="84"/>
    </row>
  </sheetData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68 F16 F18:F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4"/>
  <sheetViews>
    <sheetView showGridLines="0" view="pageBreakPreview" zoomScale="90" zoomScaleNormal="100" zoomScaleSheetLayoutView="90" workbookViewId="0">
      <selection activeCell="I84" sqref="I84"/>
    </sheetView>
  </sheetViews>
  <sheetFormatPr defaultColWidth="9.140625" defaultRowHeight="12.75"/>
  <cols>
    <col min="1" max="1" width="53.7109375" style="1" customWidth="1"/>
    <col min="2" max="2" width="7.140625" style="1" customWidth="1"/>
    <col min="3" max="4" width="5" style="1" customWidth="1"/>
    <col min="5" max="5" width="14.28515625" style="1" customWidth="1"/>
    <col min="6" max="6" width="6.42578125" style="1" customWidth="1"/>
    <col min="7" max="7" width="10.140625" style="1" customWidth="1"/>
    <col min="8" max="8" width="9.85546875" style="1" customWidth="1"/>
    <col min="9" max="9" width="10.14062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>
      <c r="A1" s="86"/>
      <c r="B1" s="86"/>
      <c r="C1" s="86"/>
      <c r="D1" s="86"/>
      <c r="E1" s="86"/>
      <c r="F1" s="299" t="s">
        <v>103</v>
      </c>
      <c r="G1" s="299"/>
      <c r="H1" s="299"/>
      <c r="I1" s="300"/>
    </row>
    <row r="2" spans="1:9" ht="34.5" customHeight="1">
      <c r="A2" s="86"/>
      <c r="B2" s="86"/>
      <c r="C2" s="86"/>
      <c r="D2" s="86"/>
      <c r="E2" s="142"/>
      <c r="F2" s="272"/>
      <c r="G2" s="302" t="s">
        <v>140</v>
      </c>
      <c r="H2" s="303"/>
      <c r="I2" s="303"/>
    </row>
    <row r="3" spans="1:9" ht="15">
      <c r="A3" s="86"/>
      <c r="B3" s="86"/>
      <c r="C3" s="86"/>
      <c r="D3" s="86"/>
      <c r="E3" s="270"/>
      <c r="F3" s="271"/>
      <c r="G3" s="318" t="s">
        <v>251</v>
      </c>
      <c r="H3" s="319"/>
      <c r="I3" s="319"/>
    </row>
    <row r="4" spans="1:9">
      <c r="A4" s="86"/>
      <c r="B4" s="86"/>
      <c r="C4" s="86"/>
      <c r="D4" s="86"/>
      <c r="E4" s="86"/>
      <c r="F4" s="86"/>
      <c r="G4" s="86"/>
      <c r="H4" s="86"/>
      <c r="I4" s="86"/>
    </row>
    <row r="5" spans="1:9" s="112" customFormat="1" ht="31.5" customHeight="1">
      <c r="A5" s="301" t="s">
        <v>247</v>
      </c>
      <c r="B5" s="309"/>
      <c r="C5" s="309"/>
      <c r="D5" s="309"/>
      <c r="E5" s="309"/>
      <c r="F5" s="309"/>
      <c r="G5" s="309"/>
      <c r="H5" s="309"/>
      <c r="I5" s="309"/>
    </row>
    <row r="6" spans="1:9">
      <c r="I6" s="270" t="s">
        <v>101</v>
      </c>
    </row>
    <row r="7" spans="1:9" ht="25.5" customHeight="1">
      <c r="A7" s="306" t="s">
        <v>0</v>
      </c>
      <c r="B7" s="306" t="s">
        <v>102</v>
      </c>
      <c r="C7" s="306" t="s">
        <v>1</v>
      </c>
      <c r="D7" s="306" t="s">
        <v>2</v>
      </c>
      <c r="E7" s="306" t="s">
        <v>3</v>
      </c>
      <c r="F7" s="306" t="s">
        <v>4</v>
      </c>
      <c r="G7" s="304" t="s">
        <v>135</v>
      </c>
      <c r="H7" s="305"/>
      <c r="I7" s="305"/>
    </row>
    <row r="8" spans="1:9" ht="24.75" customHeight="1">
      <c r="A8" s="307"/>
      <c r="B8" s="317"/>
      <c r="C8" s="307"/>
      <c r="D8" s="307"/>
      <c r="E8" s="307"/>
      <c r="F8" s="307"/>
      <c r="G8" s="124" t="s">
        <v>132</v>
      </c>
      <c r="H8" s="124" t="s">
        <v>134</v>
      </c>
      <c r="I8" s="124" t="s">
        <v>208</v>
      </c>
    </row>
    <row r="9" spans="1:9" ht="37.5" customHeight="1">
      <c r="A9" s="2" t="s">
        <v>249</v>
      </c>
      <c r="B9" s="196">
        <v>200</v>
      </c>
      <c r="C9" s="282"/>
      <c r="D9" s="283"/>
      <c r="E9" s="284"/>
      <c r="F9" s="283"/>
      <c r="G9" s="285">
        <f>G164</f>
        <v>58413.5</v>
      </c>
      <c r="H9" s="286">
        <f t="shared" ref="H9:I9" si="0">H164</f>
        <v>44216.2</v>
      </c>
      <c r="I9" s="286">
        <f t="shared" si="0"/>
        <v>47768.6</v>
      </c>
    </row>
    <row r="10" spans="1:9" ht="15.95" customHeight="1">
      <c r="A10" s="2" t="s">
        <v>6</v>
      </c>
      <c r="B10" s="196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48">
        <f>G11+G19+G35+G40+G45</f>
        <v>9352.9000000000015</v>
      </c>
      <c r="H10" s="148">
        <f t="shared" ref="H10:I10" si="1">H11+H19+H35+H40+H45</f>
        <v>9312.9000000000015</v>
      </c>
      <c r="I10" s="127">
        <f t="shared" si="1"/>
        <v>9448.1</v>
      </c>
    </row>
    <row r="11" spans="1:9" ht="32.1" customHeight="1">
      <c r="A11" s="121" t="s">
        <v>8</v>
      </c>
      <c r="B11" s="196">
        <v>200</v>
      </c>
      <c r="C11" s="3">
        <v>1</v>
      </c>
      <c r="D11" s="4">
        <v>2</v>
      </c>
      <c r="E11" s="5" t="s">
        <v>7</v>
      </c>
      <c r="F11" s="6" t="s">
        <v>7</v>
      </c>
      <c r="G11" s="148">
        <f t="shared" ref="G11:I14" si="2">G12</f>
        <v>870.6</v>
      </c>
      <c r="H11" s="148">
        <f t="shared" si="2"/>
        <v>870.6</v>
      </c>
      <c r="I11" s="127">
        <f t="shared" si="2"/>
        <v>870.6</v>
      </c>
    </row>
    <row r="12" spans="1:9" ht="15.95" customHeight="1">
      <c r="A12" s="37" t="s">
        <v>9</v>
      </c>
      <c r="B12" s="124">
        <v>200</v>
      </c>
      <c r="C12" s="10">
        <v>1</v>
      </c>
      <c r="D12" s="11">
        <v>2</v>
      </c>
      <c r="E12" s="12" t="s">
        <v>10</v>
      </c>
      <c r="F12" s="13" t="s">
        <v>7</v>
      </c>
      <c r="G12" s="149">
        <f>G13+G16</f>
        <v>870.6</v>
      </c>
      <c r="H12" s="149">
        <f t="shared" si="2"/>
        <v>870.6</v>
      </c>
      <c r="I12" s="128">
        <f t="shared" si="2"/>
        <v>870.6</v>
      </c>
    </row>
    <row r="13" spans="1:9" ht="15.95" customHeight="1">
      <c r="A13" s="37" t="s">
        <v>11</v>
      </c>
      <c r="B13" s="124">
        <v>200</v>
      </c>
      <c r="C13" s="10">
        <v>1</v>
      </c>
      <c r="D13" s="11">
        <v>2</v>
      </c>
      <c r="E13" s="12" t="s">
        <v>12</v>
      </c>
      <c r="F13" s="13" t="s">
        <v>7</v>
      </c>
      <c r="G13" s="149">
        <f t="shared" si="2"/>
        <v>870.6</v>
      </c>
      <c r="H13" s="149">
        <f t="shared" si="2"/>
        <v>870.6</v>
      </c>
      <c r="I13" s="128">
        <f t="shared" si="2"/>
        <v>870.6</v>
      </c>
    </row>
    <row r="14" spans="1:9" ht="63.95" customHeight="1">
      <c r="A14" s="161" t="s">
        <v>13</v>
      </c>
      <c r="B14" s="124">
        <v>200</v>
      </c>
      <c r="C14" s="21">
        <v>1</v>
      </c>
      <c r="D14" s="21">
        <v>2</v>
      </c>
      <c r="E14" s="35" t="s">
        <v>12</v>
      </c>
      <c r="F14" s="23">
        <v>100</v>
      </c>
      <c r="G14" s="150">
        <f>G15</f>
        <v>870.6</v>
      </c>
      <c r="H14" s="150">
        <f t="shared" si="2"/>
        <v>870.6</v>
      </c>
      <c r="I14" s="129">
        <f t="shared" si="2"/>
        <v>870.6</v>
      </c>
    </row>
    <row r="15" spans="1:9" ht="32.1" customHeight="1">
      <c r="A15" s="161" t="s">
        <v>14</v>
      </c>
      <c r="B15" s="124">
        <v>200</v>
      </c>
      <c r="C15" s="21">
        <v>1</v>
      </c>
      <c r="D15" s="21">
        <v>2</v>
      </c>
      <c r="E15" s="35" t="s">
        <v>12</v>
      </c>
      <c r="F15" s="23">
        <v>120</v>
      </c>
      <c r="G15" s="202">
        <v>870.6</v>
      </c>
      <c r="H15" s="202">
        <v>870.6</v>
      </c>
      <c r="I15" s="225">
        <v>870.6</v>
      </c>
    </row>
    <row r="16" spans="1:9" ht="64.5" hidden="1" customHeight="1">
      <c r="A16" s="200" t="s">
        <v>194</v>
      </c>
      <c r="B16" s="124">
        <v>200</v>
      </c>
      <c r="C16" s="21">
        <v>1</v>
      </c>
      <c r="D16" s="21">
        <v>2</v>
      </c>
      <c r="E16" s="35" t="s">
        <v>84</v>
      </c>
      <c r="F16" s="23"/>
      <c r="G16" s="150">
        <f>G17</f>
        <v>0</v>
      </c>
      <c r="H16" s="150">
        <f t="shared" ref="H16:I17" si="3">H17</f>
        <v>0</v>
      </c>
      <c r="I16" s="129">
        <f t="shared" si="3"/>
        <v>0</v>
      </c>
    </row>
    <row r="17" spans="1:9" ht="66.75" hidden="1" customHeight="1">
      <c r="A17" s="161" t="s">
        <v>13</v>
      </c>
      <c r="B17" s="124">
        <v>200</v>
      </c>
      <c r="C17" s="21">
        <v>1</v>
      </c>
      <c r="D17" s="21">
        <v>2</v>
      </c>
      <c r="E17" s="35" t="s">
        <v>84</v>
      </c>
      <c r="F17" s="23">
        <v>100</v>
      </c>
      <c r="G17" s="150">
        <f>G18</f>
        <v>0</v>
      </c>
      <c r="H17" s="150">
        <f t="shared" si="3"/>
        <v>0</v>
      </c>
      <c r="I17" s="129">
        <f t="shared" si="3"/>
        <v>0</v>
      </c>
    </row>
    <row r="18" spans="1:9" ht="32.1" hidden="1" customHeight="1">
      <c r="A18" s="161" t="s">
        <v>14</v>
      </c>
      <c r="B18" s="124">
        <v>200</v>
      </c>
      <c r="C18" s="21">
        <v>1</v>
      </c>
      <c r="D18" s="21">
        <v>2</v>
      </c>
      <c r="E18" s="35" t="s">
        <v>84</v>
      </c>
      <c r="F18" s="23">
        <v>120</v>
      </c>
      <c r="G18" s="202"/>
      <c r="H18" s="202"/>
      <c r="I18" s="225"/>
    </row>
    <row r="19" spans="1:9" ht="51.75" customHeight="1">
      <c r="A19" s="105" t="s">
        <v>21</v>
      </c>
      <c r="B19" s="196">
        <v>200</v>
      </c>
      <c r="C19" s="16">
        <v>1</v>
      </c>
      <c r="D19" s="16">
        <v>4</v>
      </c>
      <c r="E19" s="47" t="s">
        <v>7</v>
      </c>
      <c r="F19" s="18" t="s">
        <v>7</v>
      </c>
      <c r="G19" s="151">
        <f>G20</f>
        <v>7671.1</v>
      </c>
      <c r="H19" s="151">
        <f>H20</f>
        <v>7631.1</v>
      </c>
      <c r="I19" s="130">
        <f>I20</f>
        <v>7766.3</v>
      </c>
    </row>
    <row r="20" spans="1:9" ht="17.25" customHeight="1">
      <c r="A20" s="161" t="s">
        <v>9</v>
      </c>
      <c r="B20" s="124">
        <v>200</v>
      </c>
      <c r="C20" s="21">
        <v>1</v>
      </c>
      <c r="D20" s="21">
        <v>4</v>
      </c>
      <c r="E20" s="35" t="s">
        <v>10</v>
      </c>
      <c r="F20" s="18"/>
      <c r="G20" s="150">
        <f>G21+G24+G29+G32</f>
        <v>7671.1</v>
      </c>
      <c r="H20" s="150">
        <f t="shared" ref="H20:I20" si="4">H21+H24+H29+H32</f>
        <v>7631.1</v>
      </c>
      <c r="I20" s="129">
        <f t="shared" si="4"/>
        <v>7766.3</v>
      </c>
    </row>
    <row r="21" spans="1:9" ht="31.5" customHeight="1">
      <c r="A21" s="161" t="s">
        <v>22</v>
      </c>
      <c r="B21" s="124">
        <v>200</v>
      </c>
      <c r="C21" s="21">
        <v>1</v>
      </c>
      <c r="D21" s="21">
        <v>4</v>
      </c>
      <c r="E21" s="35" t="s">
        <v>23</v>
      </c>
      <c r="F21" s="23"/>
      <c r="G21" s="150">
        <f t="shared" ref="G21:I22" si="5">G22</f>
        <v>4000</v>
      </c>
      <c r="H21" s="150">
        <f t="shared" si="5"/>
        <v>4000</v>
      </c>
      <c r="I21" s="129">
        <f t="shared" si="5"/>
        <v>4000</v>
      </c>
    </row>
    <row r="22" spans="1:9" ht="63.95" customHeight="1">
      <c r="A22" s="161" t="s">
        <v>13</v>
      </c>
      <c r="B22" s="124">
        <v>200</v>
      </c>
      <c r="C22" s="21">
        <v>1</v>
      </c>
      <c r="D22" s="21">
        <v>4</v>
      </c>
      <c r="E22" s="35" t="s">
        <v>23</v>
      </c>
      <c r="F22" s="23">
        <v>100</v>
      </c>
      <c r="G22" s="150">
        <f t="shared" si="5"/>
        <v>4000</v>
      </c>
      <c r="H22" s="150">
        <f t="shared" si="5"/>
        <v>4000</v>
      </c>
      <c r="I22" s="129">
        <f t="shared" si="5"/>
        <v>4000</v>
      </c>
    </row>
    <row r="23" spans="1:9" ht="32.1" customHeight="1">
      <c r="A23" s="37" t="s">
        <v>14</v>
      </c>
      <c r="B23" s="124">
        <v>200</v>
      </c>
      <c r="C23" s="10">
        <v>1</v>
      </c>
      <c r="D23" s="11">
        <v>4</v>
      </c>
      <c r="E23" s="12" t="s">
        <v>23</v>
      </c>
      <c r="F23" s="13">
        <v>120</v>
      </c>
      <c r="G23" s="203">
        <v>4000</v>
      </c>
      <c r="H23" s="203">
        <v>4000</v>
      </c>
      <c r="I23" s="203">
        <v>4000</v>
      </c>
    </row>
    <row r="24" spans="1:9" ht="15.95" customHeight="1">
      <c r="A24" s="166" t="s">
        <v>16</v>
      </c>
      <c r="B24" s="124">
        <v>200</v>
      </c>
      <c r="C24" s="20">
        <v>1</v>
      </c>
      <c r="D24" s="21">
        <v>4</v>
      </c>
      <c r="E24" s="22" t="s">
        <v>17</v>
      </c>
      <c r="F24" s="23" t="s">
        <v>7</v>
      </c>
      <c r="G24" s="150">
        <f>G25+G27</f>
        <v>3671</v>
      </c>
      <c r="H24" s="150">
        <f>H25+H27</f>
        <v>3631</v>
      </c>
      <c r="I24" s="129">
        <f>I25+I27</f>
        <v>3766.2</v>
      </c>
    </row>
    <row r="25" spans="1:9" ht="32.1" customHeight="1">
      <c r="A25" s="37" t="s">
        <v>129</v>
      </c>
      <c r="B25" s="124">
        <v>200</v>
      </c>
      <c r="C25" s="10">
        <v>1</v>
      </c>
      <c r="D25" s="11">
        <v>4</v>
      </c>
      <c r="E25" s="12" t="s">
        <v>17</v>
      </c>
      <c r="F25" s="13">
        <v>200</v>
      </c>
      <c r="G25" s="149">
        <f>G26</f>
        <v>3071</v>
      </c>
      <c r="H25" s="149">
        <f>H26</f>
        <v>3031</v>
      </c>
      <c r="I25" s="128">
        <f>I26</f>
        <v>3166.2</v>
      </c>
    </row>
    <row r="26" spans="1:9" ht="32.1" customHeight="1">
      <c r="A26" s="166" t="s">
        <v>18</v>
      </c>
      <c r="B26" s="124">
        <v>200</v>
      </c>
      <c r="C26" s="20">
        <v>1</v>
      </c>
      <c r="D26" s="21">
        <v>4</v>
      </c>
      <c r="E26" s="22" t="s">
        <v>17</v>
      </c>
      <c r="F26" s="23">
        <v>240</v>
      </c>
      <c r="G26" s="202">
        <v>3071</v>
      </c>
      <c r="H26" s="202">
        <v>3031</v>
      </c>
      <c r="I26" s="202">
        <v>3166.2</v>
      </c>
    </row>
    <row r="27" spans="1:9" ht="15.95" customHeight="1">
      <c r="A27" s="167" t="s">
        <v>19</v>
      </c>
      <c r="B27" s="124">
        <v>200</v>
      </c>
      <c r="C27" s="25">
        <v>1</v>
      </c>
      <c r="D27" s="26">
        <v>4</v>
      </c>
      <c r="E27" s="12" t="s">
        <v>17</v>
      </c>
      <c r="F27" s="28">
        <v>800</v>
      </c>
      <c r="G27" s="152">
        <f>G28</f>
        <v>600</v>
      </c>
      <c r="H27" s="152">
        <f>H28</f>
        <v>600</v>
      </c>
      <c r="I27" s="131">
        <f>I28</f>
        <v>600</v>
      </c>
    </row>
    <row r="28" spans="1:9" ht="15.95" customHeight="1">
      <c r="A28" s="166" t="s">
        <v>20</v>
      </c>
      <c r="B28" s="124">
        <v>200</v>
      </c>
      <c r="C28" s="20">
        <v>1</v>
      </c>
      <c r="D28" s="21">
        <v>4</v>
      </c>
      <c r="E28" s="22" t="s">
        <v>17</v>
      </c>
      <c r="F28" s="23">
        <v>850</v>
      </c>
      <c r="G28" s="202">
        <v>600</v>
      </c>
      <c r="H28" s="202">
        <v>600</v>
      </c>
      <c r="I28" s="225">
        <v>600</v>
      </c>
    </row>
    <row r="29" spans="1:9" ht="32.1" customHeight="1">
      <c r="A29" s="166" t="s">
        <v>98</v>
      </c>
      <c r="B29" s="124">
        <v>200</v>
      </c>
      <c r="C29" s="20">
        <v>1</v>
      </c>
      <c r="D29" s="21">
        <v>4</v>
      </c>
      <c r="E29" s="22" t="s">
        <v>97</v>
      </c>
      <c r="F29" s="23"/>
      <c r="G29" s="150">
        <f t="shared" ref="G29:I30" si="6">G30</f>
        <v>0.1</v>
      </c>
      <c r="H29" s="150">
        <f t="shared" si="6"/>
        <v>0.1</v>
      </c>
      <c r="I29" s="129">
        <f t="shared" si="6"/>
        <v>0.1</v>
      </c>
    </row>
    <row r="30" spans="1:9" ht="32.1" customHeight="1">
      <c r="A30" s="37" t="s">
        <v>129</v>
      </c>
      <c r="B30" s="124">
        <v>200</v>
      </c>
      <c r="C30" s="20">
        <v>1</v>
      </c>
      <c r="D30" s="21">
        <v>4</v>
      </c>
      <c r="E30" s="22" t="s">
        <v>97</v>
      </c>
      <c r="F30" s="23">
        <v>200</v>
      </c>
      <c r="G30" s="150">
        <f t="shared" si="6"/>
        <v>0.1</v>
      </c>
      <c r="H30" s="150">
        <f t="shared" si="6"/>
        <v>0.1</v>
      </c>
      <c r="I30" s="129">
        <f t="shared" si="6"/>
        <v>0.1</v>
      </c>
    </row>
    <row r="31" spans="1:9" ht="32.1" customHeight="1">
      <c r="A31" s="166" t="s">
        <v>18</v>
      </c>
      <c r="B31" s="124">
        <v>200</v>
      </c>
      <c r="C31" s="20">
        <v>1</v>
      </c>
      <c r="D31" s="21">
        <v>4</v>
      </c>
      <c r="E31" s="22" t="s">
        <v>97</v>
      </c>
      <c r="F31" s="23">
        <v>240</v>
      </c>
      <c r="G31" s="202">
        <v>0.1</v>
      </c>
      <c r="H31" s="202">
        <v>0.1</v>
      </c>
      <c r="I31" s="225">
        <v>0.1</v>
      </c>
    </row>
    <row r="32" spans="1:9" ht="62.25" hidden="1" customHeight="1">
      <c r="A32" s="161" t="s">
        <v>137</v>
      </c>
      <c r="B32" s="124">
        <v>200</v>
      </c>
      <c r="C32" s="21">
        <v>1</v>
      </c>
      <c r="D32" s="21">
        <v>4</v>
      </c>
      <c r="E32" s="35" t="s">
        <v>84</v>
      </c>
      <c r="F32" s="23"/>
      <c r="G32" s="150">
        <f t="shared" ref="G32:I33" si="7">G33</f>
        <v>0</v>
      </c>
      <c r="H32" s="150">
        <f t="shared" si="7"/>
        <v>0</v>
      </c>
      <c r="I32" s="129">
        <f t="shared" si="7"/>
        <v>0</v>
      </c>
    </row>
    <row r="33" spans="1:9" ht="32.1" hidden="1" customHeight="1">
      <c r="A33" s="37" t="s">
        <v>13</v>
      </c>
      <c r="B33" s="124">
        <v>200</v>
      </c>
      <c r="C33" s="21">
        <v>1</v>
      </c>
      <c r="D33" s="21">
        <v>4</v>
      </c>
      <c r="E33" s="35" t="s">
        <v>84</v>
      </c>
      <c r="F33" s="23">
        <v>100</v>
      </c>
      <c r="G33" s="150">
        <f t="shared" si="7"/>
        <v>0</v>
      </c>
      <c r="H33" s="150">
        <f t="shared" si="7"/>
        <v>0</v>
      </c>
      <c r="I33" s="129">
        <f t="shared" si="7"/>
        <v>0</v>
      </c>
    </row>
    <row r="34" spans="1:9" ht="32.1" hidden="1" customHeight="1">
      <c r="A34" s="161" t="s">
        <v>14</v>
      </c>
      <c r="B34" s="124">
        <v>200</v>
      </c>
      <c r="C34" s="21">
        <v>1</v>
      </c>
      <c r="D34" s="21">
        <v>4</v>
      </c>
      <c r="E34" s="35" t="s">
        <v>84</v>
      </c>
      <c r="F34" s="23">
        <v>120</v>
      </c>
      <c r="G34" s="202">
        <v>0</v>
      </c>
      <c r="H34" s="202">
        <v>0</v>
      </c>
      <c r="I34" s="225">
        <v>0</v>
      </c>
    </row>
    <row r="35" spans="1:9" ht="48" customHeight="1">
      <c r="A35" s="168" t="s">
        <v>24</v>
      </c>
      <c r="B35" s="196">
        <v>200</v>
      </c>
      <c r="C35" s="30">
        <v>1</v>
      </c>
      <c r="D35" s="31">
        <v>6</v>
      </c>
      <c r="E35" s="32" t="s">
        <v>7</v>
      </c>
      <c r="F35" s="33" t="s">
        <v>7</v>
      </c>
      <c r="G35" s="153">
        <f t="shared" ref="G35:I38" si="8">G36</f>
        <v>41.2</v>
      </c>
      <c r="H35" s="153">
        <f t="shared" si="8"/>
        <v>41.2</v>
      </c>
      <c r="I35" s="132">
        <f t="shared" si="8"/>
        <v>41.2</v>
      </c>
    </row>
    <row r="36" spans="1:9" ht="15.95" customHeight="1">
      <c r="A36" s="166" t="s">
        <v>15</v>
      </c>
      <c r="B36" s="124">
        <v>200</v>
      </c>
      <c r="C36" s="20">
        <v>1</v>
      </c>
      <c r="D36" s="21">
        <v>6</v>
      </c>
      <c r="E36" s="22" t="s">
        <v>10</v>
      </c>
      <c r="F36" s="23" t="s">
        <v>7</v>
      </c>
      <c r="G36" s="150">
        <f t="shared" si="8"/>
        <v>41.2</v>
      </c>
      <c r="H36" s="150">
        <f t="shared" si="8"/>
        <v>41.2</v>
      </c>
      <c r="I36" s="129">
        <f t="shared" si="8"/>
        <v>41.2</v>
      </c>
    </row>
    <row r="37" spans="1:9" ht="18" customHeight="1">
      <c r="A37" s="161" t="s">
        <v>104</v>
      </c>
      <c r="B37" s="124">
        <v>200</v>
      </c>
      <c r="C37" s="10">
        <v>1</v>
      </c>
      <c r="D37" s="11">
        <v>6</v>
      </c>
      <c r="E37" s="12" t="s">
        <v>25</v>
      </c>
      <c r="F37" s="13"/>
      <c r="G37" s="149">
        <f t="shared" si="8"/>
        <v>41.2</v>
      </c>
      <c r="H37" s="149">
        <f t="shared" si="8"/>
        <v>41.2</v>
      </c>
      <c r="I37" s="128">
        <f t="shared" si="8"/>
        <v>41.2</v>
      </c>
    </row>
    <row r="38" spans="1:9" ht="15.95" customHeight="1">
      <c r="A38" s="37" t="s">
        <v>26</v>
      </c>
      <c r="B38" s="124">
        <v>200</v>
      </c>
      <c r="C38" s="10">
        <v>1</v>
      </c>
      <c r="D38" s="11">
        <v>6</v>
      </c>
      <c r="E38" s="12" t="s">
        <v>25</v>
      </c>
      <c r="F38" s="13">
        <v>500</v>
      </c>
      <c r="G38" s="149">
        <f t="shared" si="8"/>
        <v>41.2</v>
      </c>
      <c r="H38" s="149">
        <f t="shared" si="8"/>
        <v>41.2</v>
      </c>
      <c r="I38" s="128">
        <f t="shared" si="8"/>
        <v>41.2</v>
      </c>
    </row>
    <row r="39" spans="1:9" ht="15.95" customHeight="1">
      <c r="A39" s="37" t="s">
        <v>27</v>
      </c>
      <c r="B39" s="124">
        <v>200</v>
      </c>
      <c r="C39" s="10">
        <v>1</v>
      </c>
      <c r="D39" s="11">
        <v>6</v>
      </c>
      <c r="E39" s="12" t="s">
        <v>25</v>
      </c>
      <c r="F39" s="13">
        <v>540</v>
      </c>
      <c r="G39" s="203">
        <v>41.2</v>
      </c>
      <c r="H39" s="203">
        <v>41.2</v>
      </c>
      <c r="I39" s="226">
        <v>41.2</v>
      </c>
    </row>
    <row r="40" spans="1:9" ht="15.95" customHeight="1">
      <c r="A40" s="169" t="s">
        <v>28</v>
      </c>
      <c r="B40" s="124">
        <v>200</v>
      </c>
      <c r="C40" s="15">
        <v>1</v>
      </c>
      <c r="D40" s="16">
        <v>11</v>
      </c>
      <c r="E40" s="17" t="s">
        <v>7</v>
      </c>
      <c r="F40" s="18" t="s">
        <v>7</v>
      </c>
      <c r="G40" s="151">
        <f t="shared" ref="G40:I43" si="9">G41</f>
        <v>300</v>
      </c>
      <c r="H40" s="151">
        <f t="shared" si="9"/>
        <v>300</v>
      </c>
      <c r="I40" s="130">
        <f t="shared" si="9"/>
        <v>300</v>
      </c>
    </row>
    <row r="41" spans="1:9" ht="15.95" customHeight="1">
      <c r="A41" s="37" t="s">
        <v>9</v>
      </c>
      <c r="B41" s="124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49">
        <f t="shared" si="9"/>
        <v>300</v>
      </c>
      <c r="H41" s="149">
        <f t="shared" si="9"/>
        <v>300</v>
      </c>
      <c r="I41" s="128">
        <f t="shared" si="9"/>
        <v>300</v>
      </c>
    </row>
    <row r="42" spans="1:9" ht="15.95" customHeight="1">
      <c r="A42" s="37" t="s">
        <v>128</v>
      </c>
      <c r="B42" s="124">
        <v>200</v>
      </c>
      <c r="C42" s="10">
        <v>1</v>
      </c>
      <c r="D42" s="11">
        <v>11</v>
      </c>
      <c r="E42" s="12" t="s">
        <v>29</v>
      </c>
      <c r="F42" s="13" t="s">
        <v>7</v>
      </c>
      <c r="G42" s="149">
        <f t="shared" si="9"/>
        <v>300</v>
      </c>
      <c r="H42" s="149">
        <f t="shared" si="9"/>
        <v>300</v>
      </c>
      <c r="I42" s="128">
        <f t="shared" si="9"/>
        <v>300</v>
      </c>
    </row>
    <row r="43" spans="1:9" ht="15.95" customHeight="1">
      <c r="A43" s="37" t="s">
        <v>19</v>
      </c>
      <c r="B43" s="124">
        <v>200</v>
      </c>
      <c r="C43" s="10">
        <v>1</v>
      </c>
      <c r="D43" s="11">
        <v>11</v>
      </c>
      <c r="E43" s="12" t="s">
        <v>29</v>
      </c>
      <c r="F43" s="13">
        <v>800</v>
      </c>
      <c r="G43" s="149">
        <f t="shared" si="9"/>
        <v>300</v>
      </c>
      <c r="H43" s="149">
        <f t="shared" si="9"/>
        <v>300</v>
      </c>
      <c r="I43" s="128">
        <f t="shared" si="9"/>
        <v>300</v>
      </c>
    </row>
    <row r="44" spans="1:9" ht="15.95" customHeight="1">
      <c r="A44" s="166" t="s">
        <v>30</v>
      </c>
      <c r="B44" s="124">
        <v>200</v>
      </c>
      <c r="C44" s="20">
        <v>1</v>
      </c>
      <c r="D44" s="21">
        <v>11</v>
      </c>
      <c r="E44" s="22" t="s">
        <v>29</v>
      </c>
      <c r="F44" s="23">
        <v>870</v>
      </c>
      <c r="G44" s="202">
        <v>300</v>
      </c>
      <c r="H44" s="202">
        <v>300</v>
      </c>
      <c r="I44" s="225">
        <v>300</v>
      </c>
    </row>
    <row r="45" spans="1:9" ht="15.95" customHeight="1">
      <c r="A45" s="168" t="s">
        <v>31</v>
      </c>
      <c r="B45" s="196">
        <v>200</v>
      </c>
      <c r="C45" s="30">
        <v>1</v>
      </c>
      <c r="D45" s="31">
        <v>13</v>
      </c>
      <c r="E45" s="32" t="s">
        <v>7</v>
      </c>
      <c r="F45" s="33" t="s">
        <v>7</v>
      </c>
      <c r="G45" s="153">
        <f>G46</f>
        <v>470</v>
      </c>
      <c r="H45" s="153">
        <f>H46</f>
        <v>470</v>
      </c>
      <c r="I45" s="132">
        <f>I46</f>
        <v>470</v>
      </c>
    </row>
    <row r="46" spans="1:9" ht="15.95" customHeight="1">
      <c r="A46" s="37" t="s">
        <v>9</v>
      </c>
      <c r="B46" s="124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49">
        <f>G47+G50</f>
        <v>470</v>
      </c>
      <c r="H46" s="149">
        <f>H47+H50</f>
        <v>470</v>
      </c>
      <c r="I46" s="128">
        <f>I47+I50</f>
        <v>470</v>
      </c>
    </row>
    <row r="47" spans="1:9" ht="32.1" customHeight="1">
      <c r="A47" s="37" t="s">
        <v>32</v>
      </c>
      <c r="B47" s="124">
        <v>200</v>
      </c>
      <c r="C47" s="10">
        <v>1</v>
      </c>
      <c r="D47" s="11">
        <v>13</v>
      </c>
      <c r="E47" s="12" t="s">
        <v>33</v>
      </c>
      <c r="F47" s="13" t="s">
        <v>7</v>
      </c>
      <c r="G47" s="149">
        <f t="shared" ref="G47:I48" si="10">G48</f>
        <v>447</v>
      </c>
      <c r="H47" s="149">
        <f t="shared" si="10"/>
        <v>447</v>
      </c>
      <c r="I47" s="128">
        <f t="shared" si="10"/>
        <v>447</v>
      </c>
    </row>
    <row r="48" spans="1:9" ht="32.1" customHeight="1">
      <c r="A48" s="37" t="s">
        <v>129</v>
      </c>
      <c r="B48" s="124">
        <v>200</v>
      </c>
      <c r="C48" s="10">
        <v>1</v>
      </c>
      <c r="D48" s="11">
        <v>13</v>
      </c>
      <c r="E48" s="12" t="s">
        <v>33</v>
      </c>
      <c r="F48" s="13">
        <v>200</v>
      </c>
      <c r="G48" s="149">
        <f t="shared" si="10"/>
        <v>447</v>
      </c>
      <c r="H48" s="149">
        <f t="shared" si="10"/>
        <v>447</v>
      </c>
      <c r="I48" s="128">
        <f t="shared" si="10"/>
        <v>447</v>
      </c>
    </row>
    <row r="49" spans="1:9" ht="32.1" customHeight="1">
      <c r="A49" s="161" t="s">
        <v>18</v>
      </c>
      <c r="B49" s="124">
        <v>200</v>
      </c>
      <c r="C49" s="21">
        <v>1</v>
      </c>
      <c r="D49" s="21">
        <v>13</v>
      </c>
      <c r="E49" s="35" t="s">
        <v>33</v>
      </c>
      <c r="F49" s="23">
        <v>240</v>
      </c>
      <c r="G49" s="202">
        <v>447</v>
      </c>
      <c r="H49" s="202">
        <v>447</v>
      </c>
      <c r="I49" s="225">
        <v>447</v>
      </c>
    </row>
    <row r="50" spans="1:9" ht="15.95" customHeight="1">
      <c r="A50" s="161" t="s">
        <v>34</v>
      </c>
      <c r="B50" s="124">
        <v>200</v>
      </c>
      <c r="C50" s="21">
        <v>1</v>
      </c>
      <c r="D50" s="21">
        <v>13</v>
      </c>
      <c r="E50" s="35" t="s">
        <v>35</v>
      </c>
      <c r="F50" s="23" t="s">
        <v>7</v>
      </c>
      <c r="G50" s="150">
        <f>G51+G55+G53</f>
        <v>23</v>
      </c>
      <c r="H50" s="150">
        <f t="shared" ref="H50:I50" si="11">H51+H55+H53</f>
        <v>23</v>
      </c>
      <c r="I50" s="129">
        <f t="shared" si="11"/>
        <v>23</v>
      </c>
    </row>
    <row r="51" spans="1:9" ht="32.1" customHeight="1">
      <c r="A51" s="37" t="s">
        <v>129</v>
      </c>
      <c r="B51" s="124">
        <v>200</v>
      </c>
      <c r="C51" s="21">
        <v>1</v>
      </c>
      <c r="D51" s="21">
        <v>13</v>
      </c>
      <c r="E51" s="35" t="s">
        <v>35</v>
      </c>
      <c r="F51" s="23">
        <v>200</v>
      </c>
      <c r="G51" s="150">
        <f>G52</f>
        <v>18</v>
      </c>
      <c r="H51" s="150">
        <f>H52</f>
        <v>18</v>
      </c>
      <c r="I51" s="129">
        <f>I52</f>
        <v>18</v>
      </c>
    </row>
    <row r="52" spans="1:9" ht="32.1" customHeight="1">
      <c r="A52" s="166" t="s">
        <v>18</v>
      </c>
      <c r="B52" s="124">
        <v>200</v>
      </c>
      <c r="C52" s="20">
        <v>1</v>
      </c>
      <c r="D52" s="21">
        <v>13</v>
      </c>
      <c r="E52" s="35" t="s">
        <v>35</v>
      </c>
      <c r="F52" s="23">
        <v>240</v>
      </c>
      <c r="G52" s="202">
        <v>18</v>
      </c>
      <c r="H52" s="202">
        <v>18</v>
      </c>
      <c r="I52" s="225">
        <v>18</v>
      </c>
    </row>
    <row r="53" spans="1:9" ht="22.5" hidden="1" customHeight="1">
      <c r="A53" s="37" t="s">
        <v>89</v>
      </c>
      <c r="B53" s="124">
        <v>200</v>
      </c>
      <c r="C53" s="10">
        <v>1</v>
      </c>
      <c r="D53" s="11">
        <v>13</v>
      </c>
      <c r="E53" s="35" t="s">
        <v>35</v>
      </c>
      <c r="F53" s="13">
        <v>300</v>
      </c>
      <c r="G53" s="149">
        <f>G54</f>
        <v>0</v>
      </c>
      <c r="H53" s="149">
        <f>H54</f>
        <v>0</v>
      </c>
      <c r="I53" s="128">
        <f>I54</f>
        <v>0</v>
      </c>
    </row>
    <row r="54" spans="1:9" ht="18.75" hidden="1" customHeight="1">
      <c r="A54" s="37" t="s">
        <v>184</v>
      </c>
      <c r="B54" s="124">
        <v>200</v>
      </c>
      <c r="C54" s="10">
        <v>1</v>
      </c>
      <c r="D54" s="11">
        <v>13</v>
      </c>
      <c r="E54" s="35" t="s">
        <v>35</v>
      </c>
      <c r="F54" s="13">
        <v>360</v>
      </c>
      <c r="G54" s="203">
        <v>0</v>
      </c>
      <c r="H54" s="203">
        <v>0</v>
      </c>
      <c r="I54" s="226">
        <v>0</v>
      </c>
    </row>
    <row r="55" spans="1:9" ht="15.95" customHeight="1">
      <c r="A55" s="37" t="s">
        <v>19</v>
      </c>
      <c r="B55" s="124">
        <v>200</v>
      </c>
      <c r="C55" s="10">
        <v>1</v>
      </c>
      <c r="D55" s="11">
        <v>13</v>
      </c>
      <c r="E55" s="35" t="s">
        <v>35</v>
      </c>
      <c r="F55" s="13">
        <v>800</v>
      </c>
      <c r="G55" s="149">
        <f>G56+G57</f>
        <v>5</v>
      </c>
      <c r="H55" s="149">
        <f>H56+H57</f>
        <v>5</v>
      </c>
      <c r="I55" s="128">
        <f>I56+I57</f>
        <v>5</v>
      </c>
    </row>
    <row r="56" spans="1:9" ht="15.95" hidden="1" customHeight="1">
      <c r="A56" s="166" t="s">
        <v>36</v>
      </c>
      <c r="B56" s="124">
        <v>200</v>
      </c>
      <c r="C56" s="20">
        <v>1</v>
      </c>
      <c r="D56" s="21">
        <v>13</v>
      </c>
      <c r="E56" s="36" t="s">
        <v>35</v>
      </c>
      <c r="F56" s="23">
        <v>830</v>
      </c>
      <c r="G56" s="150"/>
      <c r="H56" s="150"/>
      <c r="I56" s="129"/>
    </row>
    <row r="57" spans="1:9" ht="15.95" customHeight="1">
      <c r="A57" s="161" t="s">
        <v>20</v>
      </c>
      <c r="B57" s="124">
        <v>200</v>
      </c>
      <c r="C57" s="20">
        <v>1</v>
      </c>
      <c r="D57" s="21">
        <v>13</v>
      </c>
      <c r="E57" s="35" t="s">
        <v>35</v>
      </c>
      <c r="F57" s="23">
        <v>850</v>
      </c>
      <c r="G57" s="202">
        <v>5</v>
      </c>
      <c r="H57" s="202">
        <v>5</v>
      </c>
      <c r="I57" s="225">
        <v>5</v>
      </c>
    </row>
    <row r="58" spans="1:9" ht="15.95" customHeight="1">
      <c r="A58" s="121" t="s">
        <v>37</v>
      </c>
      <c r="B58" s="196">
        <v>200</v>
      </c>
      <c r="C58" s="3">
        <v>2</v>
      </c>
      <c r="D58" s="4">
        <v>3</v>
      </c>
      <c r="E58" s="5" t="s">
        <v>7</v>
      </c>
      <c r="F58" s="6" t="s">
        <v>7</v>
      </c>
      <c r="G58" s="148">
        <f t="shared" ref="G58:I59" si="12">G59</f>
        <v>274.89999999999998</v>
      </c>
      <c r="H58" s="148">
        <f t="shared" si="12"/>
        <v>277.8</v>
      </c>
      <c r="I58" s="127">
        <f t="shared" si="12"/>
        <v>289</v>
      </c>
    </row>
    <row r="59" spans="1:9" ht="15.95" customHeight="1">
      <c r="A59" s="37" t="s">
        <v>15</v>
      </c>
      <c r="B59" s="124">
        <v>200</v>
      </c>
      <c r="C59" s="10">
        <v>2</v>
      </c>
      <c r="D59" s="11">
        <v>3</v>
      </c>
      <c r="E59" s="12" t="s">
        <v>10</v>
      </c>
      <c r="F59" s="13" t="s">
        <v>7</v>
      </c>
      <c r="G59" s="149">
        <f t="shared" si="12"/>
        <v>274.89999999999998</v>
      </c>
      <c r="H59" s="149">
        <f t="shared" si="12"/>
        <v>277.8</v>
      </c>
      <c r="I59" s="128">
        <f t="shared" si="12"/>
        <v>289</v>
      </c>
    </row>
    <row r="60" spans="1:9" s="39" customFormat="1" ht="32.25" customHeight="1">
      <c r="A60" s="37" t="s">
        <v>38</v>
      </c>
      <c r="B60" s="124">
        <v>200</v>
      </c>
      <c r="C60" s="10">
        <v>2</v>
      </c>
      <c r="D60" s="11">
        <v>3</v>
      </c>
      <c r="E60" s="12" t="s">
        <v>39</v>
      </c>
      <c r="F60" s="38" t="s">
        <v>7</v>
      </c>
      <c r="G60" s="149">
        <f>G61+G63</f>
        <v>274.89999999999998</v>
      </c>
      <c r="H60" s="149">
        <f>H61+H63</f>
        <v>277.8</v>
      </c>
      <c r="I60" s="128">
        <f>I61+I63</f>
        <v>289</v>
      </c>
    </row>
    <row r="61" spans="1:9" ht="63.95" customHeight="1">
      <c r="A61" s="37" t="s">
        <v>13</v>
      </c>
      <c r="B61" s="124">
        <v>200</v>
      </c>
      <c r="C61" s="10">
        <v>2</v>
      </c>
      <c r="D61" s="11">
        <v>3</v>
      </c>
      <c r="E61" s="12" t="s">
        <v>39</v>
      </c>
      <c r="F61" s="13">
        <v>100</v>
      </c>
      <c r="G61" s="149">
        <f>G62</f>
        <v>243.6</v>
      </c>
      <c r="H61" s="149">
        <f>H62</f>
        <v>246.5</v>
      </c>
      <c r="I61" s="128">
        <f>I62</f>
        <v>257.7</v>
      </c>
    </row>
    <row r="62" spans="1:9" ht="32.1" customHeight="1">
      <c r="A62" s="37" t="s">
        <v>40</v>
      </c>
      <c r="B62" s="124">
        <v>200</v>
      </c>
      <c r="C62" s="10">
        <v>2</v>
      </c>
      <c r="D62" s="11">
        <v>3</v>
      </c>
      <c r="E62" s="12" t="s">
        <v>39</v>
      </c>
      <c r="F62" s="13">
        <v>120</v>
      </c>
      <c r="G62" s="203">
        <v>243.6</v>
      </c>
      <c r="H62" s="203">
        <v>246.5</v>
      </c>
      <c r="I62" s="226">
        <v>257.7</v>
      </c>
    </row>
    <row r="63" spans="1:9" ht="32.1" customHeight="1">
      <c r="A63" s="37" t="s">
        <v>129</v>
      </c>
      <c r="B63" s="124">
        <v>200</v>
      </c>
      <c r="C63" s="10">
        <v>2</v>
      </c>
      <c r="D63" s="11">
        <v>3</v>
      </c>
      <c r="E63" s="12" t="s">
        <v>41</v>
      </c>
      <c r="F63" s="13">
        <v>200</v>
      </c>
      <c r="G63" s="149">
        <f>G64</f>
        <v>31.3</v>
      </c>
      <c r="H63" s="149">
        <f>H64</f>
        <v>31.3</v>
      </c>
      <c r="I63" s="128">
        <f>I64</f>
        <v>31.3</v>
      </c>
    </row>
    <row r="64" spans="1:9" ht="32.1" customHeight="1">
      <c r="A64" s="37" t="s">
        <v>18</v>
      </c>
      <c r="B64" s="124">
        <v>200</v>
      </c>
      <c r="C64" s="10">
        <v>2</v>
      </c>
      <c r="D64" s="11">
        <v>3</v>
      </c>
      <c r="E64" s="12" t="s">
        <v>41</v>
      </c>
      <c r="F64" s="13">
        <v>240</v>
      </c>
      <c r="G64" s="203">
        <v>31.3</v>
      </c>
      <c r="H64" s="203">
        <v>31.3</v>
      </c>
      <c r="I64" s="226">
        <v>31.3</v>
      </c>
    </row>
    <row r="65" spans="1:9" ht="32.1" customHeight="1">
      <c r="A65" s="121" t="s">
        <v>42</v>
      </c>
      <c r="B65" s="196">
        <v>200</v>
      </c>
      <c r="C65" s="3">
        <v>3</v>
      </c>
      <c r="D65" s="11"/>
      <c r="E65" s="12"/>
      <c r="F65" s="13"/>
      <c r="G65" s="148">
        <f t="shared" ref="G65:I66" si="13">G66</f>
        <v>400</v>
      </c>
      <c r="H65" s="148">
        <f t="shared" si="13"/>
        <v>400</v>
      </c>
      <c r="I65" s="127">
        <f t="shared" si="13"/>
        <v>400</v>
      </c>
    </row>
    <row r="66" spans="1:9" ht="51" customHeight="1">
      <c r="A66" s="121" t="s">
        <v>43</v>
      </c>
      <c r="B66" s="196">
        <v>200</v>
      </c>
      <c r="C66" s="3">
        <v>3</v>
      </c>
      <c r="D66" s="4">
        <v>9</v>
      </c>
      <c r="E66" s="5" t="s">
        <v>7</v>
      </c>
      <c r="F66" s="6" t="s">
        <v>7</v>
      </c>
      <c r="G66" s="148">
        <f t="shared" si="13"/>
        <v>400</v>
      </c>
      <c r="H66" s="148">
        <f t="shared" si="13"/>
        <v>400</v>
      </c>
      <c r="I66" s="127">
        <f t="shared" si="13"/>
        <v>400</v>
      </c>
    </row>
    <row r="67" spans="1:9" ht="79.5" customHeight="1">
      <c r="A67" s="121" t="s">
        <v>170</v>
      </c>
      <c r="B67" s="196">
        <v>200</v>
      </c>
      <c r="C67" s="3">
        <v>3</v>
      </c>
      <c r="D67" s="4">
        <v>9</v>
      </c>
      <c r="E67" s="5" t="s">
        <v>44</v>
      </c>
      <c r="F67" s="6" t="s">
        <v>7</v>
      </c>
      <c r="G67" s="148">
        <f>G68</f>
        <v>400</v>
      </c>
      <c r="H67" s="148">
        <f>H68</f>
        <v>400</v>
      </c>
      <c r="I67" s="127">
        <f>I68</f>
        <v>400</v>
      </c>
    </row>
    <row r="68" spans="1:9" ht="49.5" customHeight="1">
      <c r="A68" s="37" t="s">
        <v>47</v>
      </c>
      <c r="B68" s="124">
        <v>200</v>
      </c>
      <c r="C68" s="10">
        <v>3</v>
      </c>
      <c r="D68" s="11">
        <v>9</v>
      </c>
      <c r="E68" s="22" t="s">
        <v>46</v>
      </c>
      <c r="F68" s="13" t="s">
        <v>7</v>
      </c>
      <c r="G68" s="149">
        <f t="shared" ref="G68:I69" si="14">G69</f>
        <v>400</v>
      </c>
      <c r="H68" s="149">
        <f t="shared" si="14"/>
        <v>400</v>
      </c>
      <c r="I68" s="128">
        <f t="shared" si="14"/>
        <v>400</v>
      </c>
    </row>
    <row r="69" spans="1:9" ht="32.1" customHeight="1">
      <c r="A69" s="37" t="s">
        <v>129</v>
      </c>
      <c r="B69" s="124">
        <v>200</v>
      </c>
      <c r="C69" s="20">
        <v>3</v>
      </c>
      <c r="D69" s="21">
        <v>9</v>
      </c>
      <c r="E69" s="22" t="s">
        <v>46</v>
      </c>
      <c r="F69" s="23">
        <v>200</v>
      </c>
      <c r="G69" s="150">
        <f t="shared" si="14"/>
        <v>400</v>
      </c>
      <c r="H69" s="150">
        <f t="shared" si="14"/>
        <v>400</v>
      </c>
      <c r="I69" s="129">
        <f t="shared" si="14"/>
        <v>400</v>
      </c>
    </row>
    <row r="70" spans="1:9" ht="32.1" customHeight="1">
      <c r="A70" s="166" t="s">
        <v>18</v>
      </c>
      <c r="B70" s="124">
        <v>200</v>
      </c>
      <c r="C70" s="20">
        <v>3</v>
      </c>
      <c r="D70" s="21">
        <v>9</v>
      </c>
      <c r="E70" s="22" t="s">
        <v>46</v>
      </c>
      <c r="F70" s="23">
        <v>240</v>
      </c>
      <c r="G70" s="202">
        <v>400</v>
      </c>
      <c r="H70" s="202">
        <v>400</v>
      </c>
      <c r="I70" s="225">
        <v>400</v>
      </c>
    </row>
    <row r="71" spans="1:9" ht="15.95" customHeight="1">
      <c r="A71" s="169" t="s">
        <v>48</v>
      </c>
      <c r="B71" s="196">
        <v>200</v>
      </c>
      <c r="C71" s="15">
        <v>4</v>
      </c>
      <c r="D71" s="11"/>
      <c r="E71" s="12"/>
      <c r="F71" s="13"/>
      <c r="G71" s="148">
        <f>G72</f>
        <v>9200.5999999999985</v>
      </c>
      <c r="H71" s="148">
        <f t="shared" ref="H71:I71" si="15">H72</f>
        <v>9655.4</v>
      </c>
      <c r="I71" s="127">
        <f t="shared" si="15"/>
        <v>11386.3</v>
      </c>
    </row>
    <row r="72" spans="1:9" ht="15.95" customHeight="1">
      <c r="A72" s="169" t="s">
        <v>49</v>
      </c>
      <c r="B72" s="196">
        <v>200</v>
      </c>
      <c r="C72" s="15">
        <v>4</v>
      </c>
      <c r="D72" s="16">
        <v>9</v>
      </c>
      <c r="E72" s="17" t="s">
        <v>7</v>
      </c>
      <c r="F72" s="18" t="s">
        <v>7</v>
      </c>
      <c r="G72" s="151">
        <f>G73+G80</f>
        <v>9200.5999999999985</v>
      </c>
      <c r="H72" s="151">
        <f t="shared" ref="H72:I72" si="16">H73+H80</f>
        <v>9655.4</v>
      </c>
      <c r="I72" s="130">
        <f t="shared" si="16"/>
        <v>11386.3</v>
      </c>
    </row>
    <row r="73" spans="1:9" ht="32.1" customHeight="1">
      <c r="A73" s="121" t="s">
        <v>171</v>
      </c>
      <c r="B73" s="196">
        <v>200</v>
      </c>
      <c r="C73" s="3">
        <v>4</v>
      </c>
      <c r="D73" s="4">
        <v>9</v>
      </c>
      <c r="E73" s="5" t="s">
        <v>50</v>
      </c>
      <c r="F73" s="18"/>
      <c r="G73" s="151">
        <f>G74</f>
        <v>6865.4</v>
      </c>
      <c r="H73" s="151">
        <f>H74</f>
        <v>7300</v>
      </c>
      <c r="I73" s="130">
        <f>I74</f>
        <v>8900</v>
      </c>
    </row>
    <row r="74" spans="1:9" ht="45" customHeight="1">
      <c r="A74" s="121" t="s">
        <v>141</v>
      </c>
      <c r="B74" s="196">
        <v>200</v>
      </c>
      <c r="C74" s="3">
        <v>4</v>
      </c>
      <c r="D74" s="4">
        <v>9</v>
      </c>
      <c r="E74" s="5" t="s">
        <v>51</v>
      </c>
      <c r="F74" s="18"/>
      <c r="G74" s="151">
        <f t="shared" ref="G74:I76" si="17">G75</f>
        <v>6865.4</v>
      </c>
      <c r="H74" s="151">
        <f t="shared" si="17"/>
        <v>7300</v>
      </c>
      <c r="I74" s="130">
        <f t="shared" si="17"/>
        <v>8900</v>
      </c>
    </row>
    <row r="75" spans="1:9" ht="49.5" customHeight="1">
      <c r="A75" s="37" t="s">
        <v>142</v>
      </c>
      <c r="B75" s="124">
        <v>200</v>
      </c>
      <c r="C75" s="10">
        <v>4</v>
      </c>
      <c r="D75" s="11">
        <v>9</v>
      </c>
      <c r="E75" s="12" t="s">
        <v>52</v>
      </c>
      <c r="F75" s="18"/>
      <c r="G75" s="150">
        <f>G76+G78</f>
        <v>6865.4</v>
      </c>
      <c r="H75" s="150">
        <f t="shared" si="17"/>
        <v>7300</v>
      </c>
      <c r="I75" s="129">
        <f t="shared" si="17"/>
        <v>8900</v>
      </c>
    </row>
    <row r="76" spans="1:9" ht="32.1" customHeight="1">
      <c r="A76" s="37" t="s">
        <v>129</v>
      </c>
      <c r="B76" s="124">
        <v>200</v>
      </c>
      <c r="C76" s="10">
        <v>4</v>
      </c>
      <c r="D76" s="11">
        <v>9</v>
      </c>
      <c r="E76" s="12" t="s">
        <v>52</v>
      </c>
      <c r="F76" s="23">
        <v>200</v>
      </c>
      <c r="G76" s="150">
        <f t="shared" si="17"/>
        <v>6865.4</v>
      </c>
      <c r="H76" s="150">
        <f t="shared" si="17"/>
        <v>7300</v>
      </c>
      <c r="I76" s="129">
        <f t="shared" si="17"/>
        <v>8900</v>
      </c>
    </row>
    <row r="77" spans="1:9" ht="32.1" customHeight="1">
      <c r="A77" s="166" t="s">
        <v>18</v>
      </c>
      <c r="B77" s="124">
        <v>200</v>
      </c>
      <c r="C77" s="10">
        <v>4</v>
      </c>
      <c r="D77" s="11">
        <v>9</v>
      </c>
      <c r="E77" s="12" t="s">
        <v>52</v>
      </c>
      <c r="F77" s="23">
        <v>240</v>
      </c>
      <c r="G77" s="202">
        <f>3565.4+3300</f>
        <v>6865.4</v>
      </c>
      <c r="H77" s="202">
        <v>7300</v>
      </c>
      <c r="I77" s="225">
        <v>8900</v>
      </c>
    </row>
    <row r="78" spans="1:9" ht="32.1" hidden="1" customHeight="1">
      <c r="A78" s="37" t="s">
        <v>144</v>
      </c>
      <c r="B78" s="124">
        <v>200</v>
      </c>
      <c r="C78" s="10">
        <v>4</v>
      </c>
      <c r="D78" s="11">
        <v>9</v>
      </c>
      <c r="E78" s="12" t="s">
        <v>52</v>
      </c>
      <c r="F78" s="23">
        <v>400</v>
      </c>
      <c r="G78" s="150">
        <f>G79</f>
        <v>0</v>
      </c>
      <c r="H78" s="150">
        <f t="shared" ref="H78:I78" si="18">H79</f>
        <v>0</v>
      </c>
      <c r="I78" s="129">
        <f t="shared" si="18"/>
        <v>0</v>
      </c>
    </row>
    <row r="79" spans="1:9" ht="18.75" hidden="1" customHeight="1">
      <c r="A79" s="37" t="s">
        <v>145</v>
      </c>
      <c r="B79" s="124">
        <v>200</v>
      </c>
      <c r="C79" s="10">
        <v>4</v>
      </c>
      <c r="D79" s="11">
        <v>9</v>
      </c>
      <c r="E79" s="12" t="s">
        <v>52</v>
      </c>
      <c r="F79" s="23">
        <v>410</v>
      </c>
      <c r="G79" s="202"/>
      <c r="H79" s="202">
        <v>0</v>
      </c>
      <c r="I79" s="225">
        <v>0</v>
      </c>
    </row>
    <row r="80" spans="1:9" ht="64.5" customHeight="1">
      <c r="A80" s="121" t="s">
        <v>172</v>
      </c>
      <c r="B80" s="196">
        <v>200</v>
      </c>
      <c r="C80" s="3">
        <v>4</v>
      </c>
      <c r="D80" s="4">
        <v>9</v>
      </c>
      <c r="E80" s="5" t="s">
        <v>53</v>
      </c>
      <c r="F80" s="18"/>
      <c r="G80" s="151">
        <f>G81</f>
        <v>2335.1999999999998</v>
      </c>
      <c r="H80" s="151">
        <f t="shared" ref="H80:I80" si="19">H81</f>
        <v>2355.4</v>
      </c>
      <c r="I80" s="130">
        <f t="shared" si="19"/>
        <v>2486.3000000000002</v>
      </c>
    </row>
    <row r="81" spans="1:9" ht="32.1" customHeight="1">
      <c r="A81" s="37" t="s">
        <v>143</v>
      </c>
      <c r="B81" s="124">
        <v>200</v>
      </c>
      <c r="C81" s="10">
        <v>4</v>
      </c>
      <c r="D81" s="11">
        <v>9</v>
      </c>
      <c r="E81" s="12" t="s">
        <v>54</v>
      </c>
      <c r="F81" s="18"/>
      <c r="G81" s="150">
        <f>G82+G84</f>
        <v>2335.1999999999998</v>
      </c>
      <c r="H81" s="150">
        <f t="shared" ref="H81:I81" si="20">H82+H84</f>
        <v>2355.4</v>
      </c>
      <c r="I81" s="129">
        <f t="shared" si="20"/>
        <v>2486.3000000000002</v>
      </c>
    </row>
    <row r="82" spans="1:9" ht="32.1" customHeight="1">
      <c r="A82" s="37" t="s">
        <v>129</v>
      </c>
      <c r="B82" s="124">
        <v>200</v>
      </c>
      <c r="C82" s="10">
        <v>4</v>
      </c>
      <c r="D82" s="11">
        <v>9</v>
      </c>
      <c r="E82" s="12" t="s">
        <v>54</v>
      </c>
      <c r="F82" s="23">
        <v>200</v>
      </c>
      <c r="G82" s="150">
        <f t="shared" ref="G82:I82" si="21">G83</f>
        <v>1235.2</v>
      </c>
      <c r="H82" s="150">
        <f t="shared" si="21"/>
        <v>2355.4</v>
      </c>
      <c r="I82" s="129">
        <f t="shared" si="21"/>
        <v>2486.3000000000002</v>
      </c>
    </row>
    <row r="83" spans="1:9" ht="32.1" customHeight="1">
      <c r="A83" s="166" t="s">
        <v>18</v>
      </c>
      <c r="B83" s="124">
        <v>200</v>
      </c>
      <c r="C83" s="10">
        <v>4</v>
      </c>
      <c r="D83" s="11">
        <v>9</v>
      </c>
      <c r="E83" s="12" t="s">
        <v>54</v>
      </c>
      <c r="F83" s="23">
        <v>240</v>
      </c>
      <c r="G83" s="202">
        <v>1235.2</v>
      </c>
      <c r="H83" s="202">
        <v>2355.4</v>
      </c>
      <c r="I83" s="225">
        <v>2486.3000000000002</v>
      </c>
    </row>
    <row r="84" spans="1:9" ht="32.1" customHeight="1">
      <c r="A84" s="37" t="s">
        <v>144</v>
      </c>
      <c r="B84" s="124">
        <v>200</v>
      </c>
      <c r="C84" s="10">
        <v>4</v>
      </c>
      <c r="D84" s="11">
        <v>9</v>
      </c>
      <c r="E84" s="12" t="s">
        <v>54</v>
      </c>
      <c r="F84" s="13">
        <v>400</v>
      </c>
      <c r="G84" s="149">
        <f>G85</f>
        <v>1100</v>
      </c>
      <c r="H84" s="149">
        <f t="shared" ref="H84:I84" si="22">H85</f>
        <v>0</v>
      </c>
      <c r="I84" s="129">
        <f t="shared" si="22"/>
        <v>0</v>
      </c>
    </row>
    <row r="85" spans="1:9" ht="21" customHeight="1">
      <c r="A85" s="9" t="s">
        <v>145</v>
      </c>
      <c r="B85" s="124">
        <v>200</v>
      </c>
      <c r="C85" s="10">
        <v>4</v>
      </c>
      <c r="D85" s="11">
        <v>9</v>
      </c>
      <c r="E85" s="12" t="s">
        <v>54</v>
      </c>
      <c r="F85" s="13">
        <v>410</v>
      </c>
      <c r="G85" s="203">
        <v>1100</v>
      </c>
      <c r="H85" s="203">
        <v>0</v>
      </c>
      <c r="I85" s="225">
        <v>0</v>
      </c>
    </row>
    <row r="86" spans="1:9" ht="15.95" customHeight="1">
      <c r="A86" s="169" t="s">
        <v>56</v>
      </c>
      <c r="B86" s="196">
        <v>200</v>
      </c>
      <c r="C86" s="15">
        <v>5</v>
      </c>
      <c r="D86" s="16" t="s">
        <v>7</v>
      </c>
      <c r="E86" s="17" t="s">
        <v>7</v>
      </c>
      <c r="F86" s="18" t="s">
        <v>7</v>
      </c>
      <c r="G86" s="151">
        <f>G87+G95</f>
        <v>22867.800000000003</v>
      </c>
      <c r="H86" s="151">
        <f t="shared" ref="H86:I86" si="23">H87+H95</f>
        <v>10250</v>
      </c>
      <c r="I86" s="130">
        <f t="shared" si="23"/>
        <v>10350</v>
      </c>
    </row>
    <row r="87" spans="1:9" ht="15.95" customHeight="1">
      <c r="A87" s="121" t="s">
        <v>57</v>
      </c>
      <c r="B87" s="196">
        <v>200</v>
      </c>
      <c r="C87" s="3">
        <v>5</v>
      </c>
      <c r="D87" s="4">
        <v>1</v>
      </c>
      <c r="E87" s="5" t="s">
        <v>7</v>
      </c>
      <c r="F87" s="6" t="s">
        <v>7</v>
      </c>
      <c r="G87" s="148">
        <f>G88</f>
        <v>150</v>
      </c>
      <c r="H87" s="148">
        <f>H88</f>
        <v>150</v>
      </c>
      <c r="I87" s="127">
        <f>I88</f>
        <v>150</v>
      </c>
    </row>
    <row r="88" spans="1:9" ht="15.95" customHeight="1">
      <c r="A88" s="37" t="s">
        <v>58</v>
      </c>
      <c r="B88" s="124">
        <v>200</v>
      </c>
      <c r="C88" s="10">
        <v>5</v>
      </c>
      <c r="D88" s="11">
        <v>1</v>
      </c>
      <c r="E88" s="12" t="s">
        <v>10</v>
      </c>
      <c r="F88" s="13"/>
      <c r="G88" s="149">
        <f>G89+G92</f>
        <v>150</v>
      </c>
      <c r="H88" s="149">
        <f>H89+H92</f>
        <v>150</v>
      </c>
      <c r="I88" s="128">
        <f>I92</f>
        <v>150</v>
      </c>
    </row>
    <row r="89" spans="1:9" ht="32.1" customHeight="1">
      <c r="A89" s="37" t="s">
        <v>59</v>
      </c>
      <c r="B89" s="124">
        <v>200</v>
      </c>
      <c r="C89" s="10">
        <v>5</v>
      </c>
      <c r="D89" s="11">
        <v>1</v>
      </c>
      <c r="E89" s="12" t="s">
        <v>60</v>
      </c>
      <c r="F89" s="13"/>
      <c r="G89" s="149">
        <f t="shared" ref="G89:I90" si="24">G90</f>
        <v>0</v>
      </c>
      <c r="H89" s="149">
        <f t="shared" si="24"/>
        <v>0</v>
      </c>
      <c r="I89" s="128">
        <f t="shared" si="24"/>
        <v>0</v>
      </c>
    </row>
    <row r="90" spans="1:9" ht="32.1" customHeight="1">
      <c r="A90" s="37" t="s">
        <v>129</v>
      </c>
      <c r="B90" s="124">
        <v>200</v>
      </c>
      <c r="C90" s="10">
        <v>5</v>
      </c>
      <c r="D90" s="11">
        <v>1</v>
      </c>
      <c r="E90" s="12" t="s">
        <v>60</v>
      </c>
      <c r="F90" s="13">
        <v>200</v>
      </c>
      <c r="G90" s="149">
        <f t="shared" si="24"/>
        <v>0</v>
      </c>
      <c r="H90" s="149">
        <f t="shared" si="24"/>
        <v>0</v>
      </c>
      <c r="I90" s="128">
        <f t="shared" si="24"/>
        <v>0</v>
      </c>
    </row>
    <row r="91" spans="1:9" ht="32.1" customHeight="1">
      <c r="A91" s="166" t="s">
        <v>18</v>
      </c>
      <c r="B91" s="124">
        <v>200</v>
      </c>
      <c r="C91" s="10">
        <v>5</v>
      </c>
      <c r="D91" s="11">
        <v>1</v>
      </c>
      <c r="E91" s="12" t="s">
        <v>60</v>
      </c>
      <c r="F91" s="13">
        <v>240</v>
      </c>
      <c r="G91" s="149"/>
      <c r="H91" s="149"/>
      <c r="I91" s="128"/>
    </row>
    <row r="92" spans="1:9" ht="15.75">
      <c r="A92" s="166" t="s">
        <v>61</v>
      </c>
      <c r="B92" s="124">
        <v>200</v>
      </c>
      <c r="C92" s="10">
        <v>5</v>
      </c>
      <c r="D92" s="11">
        <v>1</v>
      </c>
      <c r="E92" s="12" t="s">
        <v>62</v>
      </c>
      <c r="F92" s="13"/>
      <c r="G92" s="149">
        <f t="shared" ref="G92:I93" si="25">G93</f>
        <v>150</v>
      </c>
      <c r="H92" s="149">
        <f t="shared" si="25"/>
        <v>150</v>
      </c>
      <c r="I92" s="128">
        <f t="shared" si="25"/>
        <v>150</v>
      </c>
    </row>
    <row r="93" spans="1:9" ht="32.1" customHeight="1">
      <c r="A93" s="37" t="s">
        <v>129</v>
      </c>
      <c r="B93" s="124">
        <v>200</v>
      </c>
      <c r="C93" s="10">
        <v>5</v>
      </c>
      <c r="D93" s="11">
        <v>1</v>
      </c>
      <c r="E93" s="12" t="s">
        <v>62</v>
      </c>
      <c r="F93" s="13">
        <v>200</v>
      </c>
      <c r="G93" s="149">
        <f t="shared" si="25"/>
        <v>150</v>
      </c>
      <c r="H93" s="149">
        <f t="shared" si="25"/>
        <v>150</v>
      </c>
      <c r="I93" s="128">
        <f t="shared" si="25"/>
        <v>150</v>
      </c>
    </row>
    <row r="94" spans="1:9" ht="32.1" customHeight="1">
      <c r="A94" s="166" t="s">
        <v>18</v>
      </c>
      <c r="B94" s="124">
        <v>200</v>
      </c>
      <c r="C94" s="10">
        <v>5</v>
      </c>
      <c r="D94" s="11">
        <v>1</v>
      </c>
      <c r="E94" s="12" t="s">
        <v>62</v>
      </c>
      <c r="F94" s="13">
        <v>240</v>
      </c>
      <c r="G94" s="203">
        <v>150</v>
      </c>
      <c r="H94" s="203">
        <v>150</v>
      </c>
      <c r="I94" s="226">
        <v>150</v>
      </c>
    </row>
    <row r="95" spans="1:9" ht="15.95" customHeight="1">
      <c r="A95" s="169" t="s">
        <v>63</v>
      </c>
      <c r="B95" s="196">
        <v>200</v>
      </c>
      <c r="C95" s="3">
        <v>5</v>
      </c>
      <c r="D95" s="4">
        <v>3</v>
      </c>
      <c r="E95" s="5"/>
      <c r="F95" s="6"/>
      <c r="G95" s="148">
        <f>G96+G115</f>
        <v>22717.800000000003</v>
      </c>
      <c r="H95" s="148">
        <f>H96+H115</f>
        <v>10100</v>
      </c>
      <c r="I95" s="127">
        <f>I96+I115</f>
        <v>10200</v>
      </c>
    </row>
    <row r="96" spans="1:9" ht="32.1" customHeight="1">
      <c r="A96" s="121" t="s">
        <v>173</v>
      </c>
      <c r="B96" s="196">
        <v>200</v>
      </c>
      <c r="C96" s="3">
        <v>5</v>
      </c>
      <c r="D96" s="4">
        <v>3</v>
      </c>
      <c r="E96" s="5" t="s">
        <v>64</v>
      </c>
      <c r="F96" s="6" t="s">
        <v>7</v>
      </c>
      <c r="G96" s="148">
        <f>G97+G103+G107+G111</f>
        <v>9979.6</v>
      </c>
      <c r="H96" s="148">
        <f>H97+H103+H107+H111</f>
        <v>10100</v>
      </c>
      <c r="I96" s="127">
        <f>I97+I103+I107+I111</f>
        <v>10200</v>
      </c>
    </row>
    <row r="97" spans="1:9" ht="46.5" customHeight="1">
      <c r="A97" s="121" t="s">
        <v>151</v>
      </c>
      <c r="B97" s="196">
        <v>200</v>
      </c>
      <c r="C97" s="3">
        <v>5</v>
      </c>
      <c r="D97" s="4">
        <v>3</v>
      </c>
      <c r="E97" s="5" t="s">
        <v>65</v>
      </c>
      <c r="F97" s="6"/>
      <c r="G97" s="148">
        <f t="shared" ref="G97:I99" si="26">G98</f>
        <v>3820</v>
      </c>
      <c r="H97" s="148">
        <f t="shared" si="26"/>
        <v>3820</v>
      </c>
      <c r="I97" s="127">
        <f t="shared" si="26"/>
        <v>3820</v>
      </c>
    </row>
    <row r="98" spans="1:9" ht="48" customHeight="1">
      <c r="A98" s="37" t="s">
        <v>152</v>
      </c>
      <c r="B98" s="124">
        <v>200</v>
      </c>
      <c r="C98" s="10">
        <v>5</v>
      </c>
      <c r="D98" s="11">
        <v>3</v>
      </c>
      <c r="E98" s="12" t="s">
        <v>66</v>
      </c>
      <c r="F98" s="13"/>
      <c r="G98" s="149">
        <f>G99+G101</f>
        <v>3820</v>
      </c>
      <c r="H98" s="149">
        <f t="shared" ref="H98:I98" si="27">H99+H101</f>
        <v>3820</v>
      </c>
      <c r="I98" s="128">
        <f t="shared" si="27"/>
        <v>3820</v>
      </c>
    </row>
    <row r="99" spans="1:9" ht="32.1" customHeight="1">
      <c r="A99" s="37" t="s">
        <v>129</v>
      </c>
      <c r="B99" s="124">
        <v>200</v>
      </c>
      <c r="C99" s="10">
        <v>5</v>
      </c>
      <c r="D99" s="11">
        <v>3</v>
      </c>
      <c r="E99" s="12" t="s">
        <v>66</v>
      </c>
      <c r="F99" s="13">
        <v>200</v>
      </c>
      <c r="G99" s="149">
        <f t="shared" si="26"/>
        <v>3800</v>
      </c>
      <c r="H99" s="149">
        <f t="shared" si="26"/>
        <v>3800</v>
      </c>
      <c r="I99" s="128">
        <f t="shared" si="26"/>
        <v>3800</v>
      </c>
    </row>
    <row r="100" spans="1:9" ht="32.1" customHeight="1">
      <c r="A100" s="37" t="s">
        <v>18</v>
      </c>
      <c r="B100" s="124">
        <v>200</v>
      </c>
      <c r="C100" s="10">
        <v>5</v>
      </c>
      <c r="D100" s="11">
        <v>3</v>
      </c>
      <c r="E100" s="12" t="s">
        <v>66</v>
      </c>
      <c r="F100" s="13">
        <v>240</v>
      </c>
      <c r="G100" s="203">
        <v>3800</v>
      </c>
      <c r="H100" s="203">
        <v>3800</v>
      </c>
      <c r="I100" s="226">
        <v>3800</v>
      </c>
    </row>
    <row r="101" spans="1:9" ht="17.25" customHeight="1">
      <c r="A101" s="37" t="s">
        <v>19</v>
      </c>
      <c r="B101" s="124">
        <v>200</v>
      </c>
      <c r="C101" s="10">
        <v>5</v>
      </c>
      <c r="D101" s="11">
        <v>3</v>
      </c>
      <c r="E101" s="12" t="s">
        <v>66</v>
      </c>
      <c r="F101" s="13">
        <v>800</v>
      </c>
      <c r="G101" s="149">
        <f>G102</f>
        <v>20</v>
      </c>
      <c r="H101" s="149">
        <f>H102</f>
        <v>20</v>
      </c>
      <c r="I101" s="128">
        <f>I102</f>
        <v>20</v>
      </c>
    </row>
    <row r="102" spans="1:9" ht="15" customHeight="1">
      <c r="A102" s="37" t="s">
        <v>20</v>
      </c>
      <c r="B102" s="124">
        <v>200</v>
      </c>
      <c r="C102" s="10">
        <v>5</v>
      </c>
      <c r="D102" s="11">
        <v>3</v>
      </c>
      <c r="E102" s="12" t="s">
        <v>66</v>
      </c>
      <c r="F102" s="13">
        <v>850</v>
      </c>
      <c r="G102" s="203">
        <v>20</v>
      </c>
      <c r="H102" s="203">
        <v>20</v>
      </c>
      <c r="I102" s="226">
        <v>20</v>
      </c>
    </row>
    <row r="103" spans="1:9" ht="48.75" customHeight="1">
      <c r="A103" s="121" t="s">
        <v>153</v>
      </c>
      <c r="B103" s="196">
        <v>200</v>
      </c>
      <c r="C103" s="3">
        <v>5</v>
      </c>
      <c r="D103" s="4">
        <v>3</v>
      </c>
      <c r="E103" s="5" t="s">
        <v>67</v>
      </c>
      <c r="F103" s="6"/>
      <c r="G103" s="148">
        <f t="shared" ref="G103:I105" si="28">G104</f>
        <v>400</v>
      </c>
      <c r="H103" s="148">
        <f t="shared" si="28"/>
        <v>500</v>
      </c>
      <c r="I103" s="127">
        <f t="shared" si="28"/>
        <v>500</v>
      </c>
    </row>
    <row r="104" spans="1:9" ht="47.25" customHeight="1">
      <c r="A104" s="37" t="s">
        <v>154</v>
      </c>
      <c r="B104" s="124">
        <v>200</v>
      </c>
      <c r="C104" s="10">
        <v>5</v>
      </c>
      <c r="D104" s="11">
        <v>3</v>
      </c>
      <c r="E104" s="12" t="s">
        <v>68</v>
      </c>
      <c r="F104" s="13"/>
      <c r="G104" s="149">
        <f t="shared" si="28"/>
        <v>400</v>
      </c>
      <c r="H104" s="149">
        <f t="shared" si="28"/>
        <v>500</v>
      </c>
      <c r="I104" s="128">
        <f t="shared" si="28"/>
        <v>500</v>
      </c>
    </row>
    <row r="105" spans="1:9" ht="32.1" customHeight="1">
      <c r="A105" s="37" t="s">
        <v>129</v>
      </c>
      <c r="B105" s="124">
        <v>200</v>
      </c>
      <c r="C105" s="10">
        <v>5</v>
      </c>
      <c r="D105" s="11">
        <v>3</v>
      </c>
      <c r="E105" s="12" t="s">
        <v>68</v>
      </c>
      <c r="F105" s="13">
        <v>200</v>
      </c>
      <c r="G105" s="149">
        <f t="shared" si="28"/>
        <v>400</v>
      </c>
      <c r="H105" s="149">
        <f t="shared" si="28"/>
        <v>500</v>
      </c>
      <c r="I105" s="128">
        <f t="shared" si="28"/>
        <v>500</v>
      </c>
    </row>
    <row r="106" spans="1:9" ht="32.1" customHeight="1">
      <c r="A106" s="37" t="s">
        <v>18</v>
      </c>
      <c r="B106" s="124">
        <v>200</v>
      </c>
      <c r="C106" s="10">
        <v>5</v>
      </c>
      <c r="D106" s="11">
        <v>3</v>
      </c>
      <c r="E106" s="12" t="s">
        <v>68</v>
      </c>
      <c r="F106" s="13">
        <v>240</v>
      </c>
      <c r="G106" s="203">
        <v>400</v>
      </c>
      <c r="H106" s="203">
        <v>500</v>
      </c>
      <c r="I106" s="226">
        <v>500</v>
      </c>
    </row>
    <row r="107" spans="1:9" ht="58.5" customHeight="1">
      <c r="A107" s="121" t="s">
        <v>155</v>
      </c>
      <c r="B107" s="196">
        <v>200</v>
      </c>
      <c r="C107" s="3">
        <v>5</v>
      </c>
      <c r="D107" s="4">
        <v>3</v>
      </c>
      <c r="E107" s="5" t="s">
        <v>69</v>
      </c>
      <c r="F107" s="6"/>
      <c r="G107" s="148">
        <f t="shared" ref="G107:I109" si="29">G108</f>
        <v>850</v>
      </c>
      <c r="H107" s="148">
        <f t="shared" si="29"/>
        <v>850</v>
      </c>
      <c r="I107" s="127">
        <f t="shared" si="29"/>
        <v>850</v>
      </c>
    </row>
    <row r="108" spans="1:9" ht="66.75" customHeight="1">
      <c r="A108" s="37" t="s">
        <v>156</v>
      </c>
      <c r="B108" s="124">
        <v>200</v>
      </c>
      <c r="C108" s="10">
        <v>5</v>
      </c>
      <c r="D108" s="11">
        <v>3</v>
      </c>
      <c r="E108" s="12" t="s">
        <v>70</v>
      </c>
      <c r="F108" s="13"/>
      <c r="G108" s="149">
        <f t="shared" si="29"/>
        <v>850</v>
      </c>
      <c r="H108" s="149">
        <f t="shared" si="29"/>
        <v>850</v>
      </c>
      <c r="I108" s="128">
        <f t="shared" si="29"/>
        <v>850</v>
      </c>
    </row>
    <row r="109" spans="1:9" ht="32.1" customHeight="1">
      <c r="A109" s="37" t="s">
        <v>129</v>
      </c>
      <c r="B109" s="124">
        <v>200</v>
      </c>
      <c r="C109" s="10">
        <v>5</v>
      </c>
      <c r="D109" s="11">
        <v>3</v>
      </c>
      <c r="E109" s="12" t="s">
        <v>70</v>
      </c>
      <c r="F109" s="13">
        <v>200</v>
      </c>
      <c r="G109" s="149">
        <f t="shared" si="29"/>
        <v>850</v>
      </c>
      <c r="H109" s="149">
        <f t="shared" si="29"/>
        <v>850</v>
      </c>
      <c r="I109" s="128">
        <f t="shared" si="29"/>
        <v>850</v>
      </c>
    </row>
    <row r="110" spans="1:9" ht="32.1" customHeight="1">
      <c r="A110" s="37" t="s">
        <v>18</v>
      </c>
      <c r="B110" s="124">
        <v>200</v>
      </c>
      <c r="C110" s="10">
        <v>5</v>
      </c>
      <c r="D110" s="11">
        <v>3</v>
      </c>
      <c r="E110" s="12" t="s">
        <v>70</v>
      </c>
      <c r="F110" s="13">
        <v>240</v>
      </c>
      <c r="G110" s="203">
        <v>850</v>
      </c>
      <c r="H110" s="203">
        <v>850</v>
      </c>
      <c r="I110" s="226">
        <v>850</v>
      </c>
    </row>
    <row r="111" spans="1:9" ht="63.75" customHeight="1">
      <c r="A111" s="121" t="s">
        <v>157</v>
      </c>
      <c r="B111" s="196">
        <v>200</v>
      </c>
      <c r="C111" s="3">
        <v>5</v>
      </c>
      <c r="D111" s="4">
        <v>3</v>
      </c>
      <c r="E111" s="5" t="s">
        <v>71</v>
      </c>
      <c r="F111" s="6"/>
      <c r="G111" s="148">
        <f t="shared" ref="G111:I113" si="30">G112</f>
        <v>4909.6000000000004</v>
      </c>
      <c r="H111" s="148">
        <f t="shared" si="30"/>
        <v>4930</v>
      </c>
      <c r="I111" s="127">
        <f t="shared" si="30"/>
        <v>5030</v>
      </c>
    </row>
    <row r="112" spans="1:9" ht="63.95" customHeight="1">
      <c r="A112" s="37" t="s">
        <v>158</v>
      </c>
      <c r="B112" s="124">
        <v>200</v>
      </c>
      <c r="C112" s="10">
        <v>5</v>
      </c>
      <c r="D112" s="11">
        <v>3</v>
      </c>
      <c r="E112" s="12" t="s">
        <v>72</v>
      </c>
      <c r="F112" s="13"/>
      <c r="G112" s="149">
        <f t="shared" si="30"/>
        <v>4909.6000000000004</v>
      </c>
      <c r="H112" s="149">
        <f t="shared" si="30"/>
        <v>4930</v>
      </c>
      <c r="I112" s="128">
        <f t="shared" si="30"/>
        <v>5030</v>
      </c>
    </row>
    <row r="113" spans="1:9" ht="32.1" customHeight="1">
      <c r="A113" s="37" t="s">
        <v>129</v>
      </c>
      <c r="B113" s="124">
        <v>200</v>
      </c>
      <c r="C113" s="10">
        <v>5</v>
      </c>
      <c r="D113" s="11">
        <v>3</v>
      </c>
      <c r="E113" s="12" t="s">
        <v>72</v>
      </c>
      <c r="F113" s="13">
        <v>200</v>
      </c>
      <c r="G113" s="149">
        <f t="shared" si="30"/>
        <v>4909.6000000000004</v>
      </c>
      <c r="H113" s="149">
        <f t="shared" si="30"/>
        <v>4930</v>
      </c>
      <c r="I113" s="128">
        <f t="shared" si="30"/>
        <v>5030</v>
      </c>
    </row>
    <row r="114" spans="1:9" ht="32.1" customHeight="1">
      <c r="A114" s="161" t="s">
        <v>18</v>
      </c>
      <c r="B114" s="124">
        <v>200</v>
      </c>
      <c r="C114" s="10">
        <v>5</v>
      </c>
      <c r="D114" s="11">
        <v>3</v>
      </c>
      <c r="E114" s="12" t="s">
        <v>72</v>
      </c>
      <c r="F114" s="13">
        <v>240</v>
      </c>
      <c r="G114" s="203">
        <v>4909.6000000000004</v>
      </c>
      <c r="H114" s="203">
        <v>4930</v>
      </c>
      <c r="I114" s="226">
        <v>5030</v>
      </c>
    </row>
    <row r="115" spans="1:9" ht="15.95" customHeight="1">
      <c r="A115" s="121" t="s">
        <v>9</v>
      </c>
      <c r="B115" s="196">
        <v>200</v>
      </c>
      <c r="C115" s="3">
        <v>5</v>
      </c>
      <c r="D115" s="4">
        <v>3</v>
      </c>
      <c r="E115" s="5" t="s">
        <v>10</v>
      </c>
      <c r="F115" s="6" t="s">
        <v>7</v>
      </c>
      <c r="G115" s="148">
        <f>G116+G119</f>
        <v>12738.2</v>
      </c>
      <c r="H115" s="148">
        <f t="shared" ref="H115" si="31">H116+H119</f>
        <v>0</v>
      </c>
      <c r="I115" s="195">
        <v>0</v>
      </c>
    </row>
    <row r="116" spans="1:9" ht="125.25" customHeight="1">
      <c r="A116" s="121" t="s">
        <v>191</v>
      </c>
      <c r="B116" s="196">
        <v>200</v>
      </c>
      <c r="C116" s="3">
        <v>5</v>
      </c>
      <c r="D116" s="4">
        <v>3</v>
      </c>
      <c r="E116" s="5" t="s">
        <v>169</v>
      </c>
      <c r="F116" s="6"/>
      <c r="G116" s="148">
        <f>G117</f>
        <v>0</v>
      </c>
      <c r="H116" s="148">
        <f>H117</f>
        <v>0</v>
      </c>
      <c r="I116" s="127">
        <v>0</v>
      </c>
    </row>
    <row r="117" spans="1:9" ht="19.5" customHeight="1">
      <c r="A117" s="37" t="s">
        <v>19</v>
      </c>
      <c r="B117" s="124">
        <v>200</v>
      </c>
      <c r="C117" s="10">
        <v>5</v>
      </c>
      <c r="D117" s="11">
        <v>3</v>
      </c>
      <c r="E117" s="12" t="s">
        <v>169</v>
      </c>
      <c r="F117" s="13">
        <v>800</v>
      </c>
      <c r="G117" s="149">
        <f>G118</f>
        <v>0</v>
      </c>
      <c r="H117" s="149">
        <f>H118</f>
        <v>0</v>
      </c>
      <c r="I117" s="128">
        <v>0</v>
      </c>
    </row>
    <row r="118" spans="1:9" ht="45.75" customHeight="1">
      <c r="A118" s="37" t="s">
        <v>187</v>
      </c>
      <c r="B118" s="124">
        <v>200</v>
      </c>
      <c r="C118" s="10">
        <v>5</v>
      </c>
      <c r="D118" s="11">
        <v>3</v>
      </c>
      <c r="E118" s="12" t="s">
        <v>169</v>
      </c>
      <c r="F118" s="13">
        <v>810</v>
      </c>
      <c r="G118" s="149">
        <v>0</v>
      </c>
      <c r="H118" s="149">
        <v>0</v>
      </c>
      <c r="I118" s="128">
        <v>0</v>
      </c>
    </row>
    <row r="119" spans="1:9" ht="130.5" customHeight="1">
      <c r="A119" s="105" t="s">
        <v>192</v>
      </c>
      <c r="B119" s="196">
        <v>200</v>
      </c>
      <c r="C119" s="16">
        <v>5</v>
      </c>
      <c r="D119" s="16">
        <v>3</v>
      </c>
      <c r="E119" s="47" t="s">
        <v>168</v>
      </c>
      <c r="F119" s="18"/>
      <c r="G119" s="178">
        <f t="shared" ref="G119:I120" si="32">G120</f>
        <v>12738.2</v>
      </c>
      <c r="H119" s="178">
        <f t="shared" si="32"/>
        <v>0</v>
      </c>
      <c r="I119" s="127">
        <f t="shared" si="32"/>
        <v>0</v>
      </c>
    </row>
    <row r="120" spans="1:9" ht="33" customHeight="1">
      <c r="A120" s="161" t="s">
        <v>129</v>
      </c>
      <c r="B120" s="124">
        <v>200</v>
      </c>
      <c r="C120" s="21">
        <v>5</v>
      </c>
      <c r="D120" s="21">
        <v>3</v>
      </c>
      <c r="E120" s="35" t="s">
        <v>168</v>
      </c>
      <c r="F120" s="23">
        <v>200</v>
      </c>
      <c r="G120" s="159">
        <f t="shared" si="32"/>
        <v>12738.2</v>
      </c>
      <c r="H120" s="159">
        <f t="shared" si="32"/>
        <v>0</v>
      </c>
      <c r="I120" s="128">
        <f t="shared" si="32"/>
        <v>0</v>
      </c>
    </row>
    <row r="121" spans="1:9" ht="33" customHeight="1">
      <c r="A121" s="161" t="s">
        <v>18</v>
      </c>
      <c r="B121" s="124">
        <v>200</v>
      </c>
      <c r="C121" s="21">
        <v>5</v>
      </c>
      <c r="D121" s="21">
        <v>3</v>
      </c>
      <c r="E121" s="35" t="s">
        <v>168</v>
      </c>
      <c r="F121" s="23">
        <v>240</v>
      </c>
      <c r="G121" s="204">
        <v>12738.2</v>
      </c>
      <c r="H121" s="204">
        <v>0</v>
      </c>
      <c r="I121" s="226">
        <v>0</v>
      </c>
    </row>
    <row r="122" spans="1:9" ht="15.95" customHeight="1">
      <c r="A122" s="175" t="s">
        <v>77</v>
      </c>
      <c r="B122" s="196">
        <v>200</v>
      </c>
      <c r="C122" s="49">
        <v>8</v>
      </c>
      <c r="D122" s="49" t="s">
        <v>7</v>
      </c>
      <c r="E122" s="69" t="s">
        <v>7</v>
      </c>
      <c r="F122" s="53" t="s">
        <v>7</v>
      </c>
      <c r="G122" s="188">
        <f>G123</f>
        <v>13767.3</v>
      </c>
      <c r="H122" s="188">
        <f>H123</f>
        <v>11170</v>
      </c>
      <c r="I122" s="133">
        <f>I123</f>
        <v>11370</v>
      </c>
    </row>
    <row r="123" spans="1:9" ht="15.95" customHeight="1">
      <c r="A123" s="175" t="s">
        <v>78</v>
      </c>
      <c r="B123" s="196">
        <v>200</v>
      </c>
      <c r="C123" s="49">
        <v>8</v>
      </c>
      <c r="D123" s="49">
        <v>1</v>
      </c>
      <c r="E123" s="69" t="s">
        <v>7</v>
      </c>
      <c r="F123" s="53" t="s">
        <v>7</v>
      </c>
      <c r="G123" s="188">
        <f>G124</f>
        <v>13767.3</v>
      </c>
      <c r="H123" s="188">
        <f t="shared" ref="H123:I123" si="33">H124</f>
        <v>11170</v>
      </c>
      <c r="I123" s="134">
        <f t="shared" si="33"/>
        <v>11370</v>
      </c>
    </row>
    <row r="124" spans="1:9" ht="46.5" customHeight="1">
      <c r="A124" s="105" t="s">
        <v>174</v>
      </c>
      <c r="B124" s="196">
        <v>200</v>
      </c>
      <c r="C124" s="16">
        <v>8</v>
      </c>
      <c r="D124" s="16">
        <v>1</v>
      </c>
      <c r="E124" s="47" t="s">
        <v>79</v>
      </c>
      <c r="F124" s="18" t="s">
        <v>7</v>
      </c>
      <c r="G124" s="178">
        <f>G125+G128+G135+G138+G141</f>
        <v>13767.3</v>
      </c>
      <c r="H124" s="178">
        <f t="shared" ref="H124:I124" si="34">H125+H128+H135+H138+H141</f>
        <v>11170</v>
      </c>
      <c r="I124" s="127">
        <f t="shared" si="34"/>
        <v>11370</v>
      </c>
    </row>
    <row r="125" spans="1:9" ht="83.25" hidden="1" customHeight="1">
      <c r="A125" s="161" t="s">
        <v>193</v>
      </c>
      <c r="B125" s="124">
        <v>200</v>
      </c>
      <c r="C125" s="58">
        <v>8</v>
      </c>
      <c r="D125" s="58">
        <v>1</v>
      </c>
      <c r="E125" s="35" t="s">
        <v>80</v>
      </c>
      <c r="F125" s="59"/>
      <c r="G125" s="182">
        <f t="shared" ref="G125:I126" si="35">G126</f>
        <v>0</v>
      </c>
      <c r="H125" s="182">
        <f t="shared" si="35"/>
        <v>0</v>
      </c>
      <c r="I125" s="135">
        <f t="shared" si="35"/>
        <v>0</v>
      </c>
    </row>
    <row r="126" spans="1:9" ht="32.1" hidden="1" customHeight="1">
      <c r="A126" s="161" t="s">
        <v>129</v>
      </c>
      <c r="B126" s="124">
        <v>200</v>
      </c>
      <c r="C126" s="58">
        <v>8</v>
      </c>
      <c r="D126" s="58">
        <v>1</v>
      </c>
      <c r="E126" s="35" t="s">
        <v>80</v>
      </c>
      <c r="F126" s="59">
        <v>200</v>
      </c>
      <c r="G126" s="182">
        <f t="shared" si="35"/>
        <v>0</v>
      </c>
      <c r="H126" s="182">
        <f t="shared" si="35"/>
        <v>0</v>
      </c>
      <c r="I126" s="136">
        <f t="shared" si="35"/>
        <v>0</v>
      </c>
    </row>
    <row r="127" spans="1:9" ht="32.1" hidden="1" customHeight="1">
      <c r="A127" s="162" t="s">
        <v>18</v>
      </c>
      <c r="B127" s="124">
        <v>200</v>
      </c>
      <c r="C127" s="58">
        <v>8</v>
      </c>
      <c r="D127" s="58">
        <v>1</v>
      </c>
      <c r="E127" s="35" t="s">
        <v>80</v>
      </c>
      <c r="F127" s="59">
        <v>240</v>
      </c>
      <c r="G127" s="274">
        <v>0</v>
      </c>
      <c r="H127" s="274">
        <v>0</v>
      </c>
      <c r="I127" s="275">
        <v>0</v>
      </c>
    </row>
    <row r="128" spans="1:9" ht="50.25" customHeight="1">
      <c r="A128" s="161" t="s">
        <v>146</v>
      </c>
      <c r="B128" s="124">
        <v>200</v>
      </c>
      <c r="C128" s="58">
        <v>8</v>
      </c>
      <c r="D128" s="58">
        <v>1</v>
      </c>
      <c r="E128" s="35" t="s">
        <v>81</v>
      </c>
      <c r="F128" s="59"/>
      <c r="G128" s="182">
        <f>G129+G131+G133</f>
        <v>10728.6</v>
      </c>
      <c r="H128" s="182">
        <f>H129+H131+H133</f>
        <v>11170</v>
      </c>
      <c r="I128" s="135">
        <f>I129+I131+I133</f>
        <v>11370</v>
      </c>
    </row>
    <row r="129" spans="1:9" ht="78.75" customHeight="1">
      <c r="A129" s="161" t="s">
        <v>13</v>
      </c>
      <c r="B129" s="124">
        <v>200</v>
      </c>
      <c r="C129" s="50">
        <v>8</v>
      </c>
      <c r="D129" s="51">
        <v>1</v>
      </c>
      <c r="E129" s="12" t="s">
        <v>81</v>
      </c>
      <c r="F129" s="55">
        <v>100</v>
      </c>
      <c r="G129" s="155">
        <f>G130</f>
        <v>5558.6</v>
      </c>
      <c r="H129" s="155">
        <f>H130</f>
        <v>5700</v>
      </c>
      <c r="I129" s="135">
        <f>I130</f>
        <v>5800</v>
      </c>
    </row>
    <row r="130" spans="1:9" ht="15.75">
      <c r="A130" s="123" t="s">
        <v>82</v>
      </c>
      <c r="B130" s="124">
        <v>200</v>
      </c>
      <c r="C130" s="50">
        <v>8</v>
      </c>
      <c r="D130" s="51">
        <v>1</v>
      </c>
      <c r="E130" s="12" t="s">
        <v>81</v>
      </c>
      <c r="F130" s="55">
        <v>110</v>
      </c>
      <c r="G130" s="276">
        <v>5558.6</v>
      </c>
      <c r="H130" s="276">
        <v>5700</v>
      </c>
      <c r="I130" s="277">
        <v>5800</v>
      </c>
    </row>
    <row r="131" spans="1:9" ht="32.1" customHeight="1">
      <c r="A131" s="37" t="s">
        <v>129</v>
      </c>
      <c r="B131" s="124">
        <v>200</v>
      </c>
      <c r="C131" s="57">
        <v>8</v>
      </c>
      <c r="D131" s="58">
        <v>1</v>
      </c>
      <c r="E131" s="12" t="s">
        <v>81</v>
      </c>
      <c r="F131" s="59">
        <v>200</v>
      </c>
      <c r="G131" s="156">
        <f>G132</f>
        <v>4200</v>
      </c>
      <c r="H131" s="156">
        <f>H132</f>
        <v>4500</v>
      </c>
      <c r="I131" s="136">
        <f>I132</f>
        <v>4600</v>
      </c>
    </row>
    <row r="132" spans="1:9" ht="32.1" customHeight="1">
      <c r="A132" s="162" t="s">
        <v>18</v>
      </c>
      <c r="B132" s="124">
        <v>200</v>
      </c>
      <c r="C132" s="61">
        <v>8</v>
      </c>
      <c r="D132" s="62">
        <v>1</v>
      </c>
      <c r="E132" s="12" t="s">
        <v>81</v>
      </c>
      <c r="F132" s="63">
        <v>240</v>
      </c>
      <c r="G132" s="278">
        <v>4200</v>
      </c>
      <c r="H132" s="278">
        <v>4500</v>
      </c>
      <c r="I132" s="275">
        <v>4600</v>
      </c>
    </row>
    <row r="133" spans="1:9" ht="15.95" customHeight="1">
      <c r="A133" s="161" t="s">
        <v>19</v>
      </c>
      <c r="B133" s="124">
        <v>200</v>
      </c>
      <c r="C133" s="50">
        <v>8</v>
      </c>
      <c r="D133" s="51">
        <v>1</v>
      </c>
      <c r="E133" s="12" t="s">
        <v>81</v>
      </c>
      <c r="F133" s="55">
        <v>800</v>
      </c>
      <c r="G133" s="155">
        <f>G134</f>
        <v>970</v>
      </c>
      <c r="H133" s="155">
        <f>H134</f>
        <v>970</v>
      </c>
      <c r="I133" s="135">
        <f>I134</f>
        <v>970</v>
      </c>
    </row>
    <row r="134" spans="1:9" ht="15.95" customHeight="1">
      <c r="A134" s="161" t="s">
        <v>20</v>
      </c>
      <c r="B134" s="124">
        <v>200</v>
      </c>
      <c r="C134" s="50">
        <v>8</v>
      </c>
      <c r="D134" s="51">
        <v>1</v>
      </c>
      <c r="E134" s="12" t="s">
        <v>81</v>
      </c>
      <c r="F134" s="55">
        <v>850</v>
      </c>
      <c r="G134" s="276">
        <v>970</v>
      </c>
      <c r="H134" s="276">
        <v>970</v>
      </c>
      <c r="I134" s="277">
        <v>970</v>
      </c>
    </row>
    <row r="135" spans="1:9" ht="66.75" customHeight="1">
      <c r="A135" s="161" t="s">
        <v>137</v>
      </c>
      <c r="B135" s="124">
        <v>200</v>
      </c>
      <c r="C135" s="57">
        <v>8</v>
      </c>
      <c r="D135" s="58">
        <v>1</v>
      </c>
      <c r="E135" s="12" t="s">
        <v>83</v>
      </c>
      <c r="F135" s="59"/>
      <c r="G135" s="156">
        <f t="shared" ref="G135:I136" si="36">G136</f>
        <v>63.4</v>
      </c>
      <c r="H135" s="156">
        <f t="shared" si="36"/>
        <v>0</v>
      </c>
      <c r="I135" s="136">
        <f t="shared" si="36"/>
        <v>0</v>
      </c>
    </row>
    <row r="136" spans="1:9" ht="81" customHeight="1">
      <c r="A136" s="161" t="s">
        <v>13</v>
      </c>
      <c r="B136" s="124">
        <v>200</v>
      </c>
      <c r="C136" s="57">
        <v>8</v>
      </c>
      <c r="D136" s="58">
        <v>1</v>
      </c>
      <c r="E136" s="12" t="s">
        <v>83</v>
      </c>
      <c r="F136" s="59">
        <v>100</v>
      </c>
      <c r="G136" s="156">
        <f t="shared" si="36"/>
        <v>63.4</v>
      </c>
      <c r="H136" s="156">
        <f t="shared" si="36"/>
        <v>0</v>
      </c>
      <c r="I136" s="136">
        <f t="shared" si="36"/>
        <v>0</v>
      </c>
    </row>
    <row r="137" spans="1:9" ht="15.95" customHeight="1">
      <c r="A137" s="123" t="s">
        <v>82</v>
      </c>
      <c r="B137" s="124">
        <v>200</v>
      </c>
      <c r="C137" s="57">
        <v>8</v>
      </c>
      <c r="D137" s="58">
        <v>1</v>
      </c>
      <c r="E137" s="12" t="s">
        <v>83</v>
      </c>
      <c r="F137" s="59">
        <v>110</v>
      </c>
      <c r="G137" s="274">
        <v>63.4</v>
      </c>
      <c r="H137" s="280">
        <v>0</v>
      </c>
      <c r="I137" s="281">
        <v>0</v>
      </c>
    </row>
    <row r="138" spans="1:9" ht="50.25" customHeight="1">
      <c r="A138" s="37" t="s">
        <v>244</v>
      </c>
      <c r="B138" s="124">
        <v>200</v>
      </c>
      <c r="C138" s="50">
        <v>8</v>
      </c>
      <c r="D138" s="51">
        <v>1</v>
      </c>
      <c r="E138" s="12" t="s">
        <v>242</v>
      </c>
      <c r="F138" s="55"/>
      <c r="G138" s="155">
        <f t="shared" ref="G138:I139" si="37">G139</f>
        <v>2826.5</v>
      </c>
      <c r="H138" s="155">
        <f t="shared" si="37"/>
        <v>0</v>
      </c>
      <c r="I138" s="135">
        <f t="shared" si="37"/>
        <v>0</v>
      </c>
    </row>
    <row r="139" spans="1:9" ht="30.75" customHeight="1">
      <c r="A139" s="162" t="s">
        <v>55</v>
      </c>
      <c r="B139" s="124">
        <v>200</v>
      </c>
      <c r="C139" s="50">
        <v>8</v>
      </c>
      <c r="D139" s="51">
        <v>1</v>
      </c>
      <c r="E139" s="12" t="s">
        <v>242</v>
      </c>
      <c r="F139" s="55">
        <v>200</v>
      </c>
      <c r="G139" s="155">
        <f t="shared" si="37"/>
        <v>2826.5</v>
      </c>
      <c r="H139" s="155">
        <f t="shared" si="37"/>
        <v>0</v>
      </c>
      <c r="I139" s="135">
        <f t="shared" si="37"/>
        <v>0</v>
      </c>
    </row>
    <row r="140" spans="1:9" ht="15.95" customHeight="1">
      <c r="A140" s="162" t="s">
        <v>18</v>
      </c>
      <c r="B140" s="124">
        <v>200</v>
      </c>
      <c r="C140" s="50">
        <v>8</v>
      </c>
      <c r="D140" s="51">
        <v>1</v>
      </c>
      <c r="E140" s="12" t="s">
        <v>242</v>
      </c>
      <c r="F140" s="55">
        <v>240</v>
      </c>
      <c r="G140" s="276">
        <v>2826.5</v>
      </c>
      <c r="H140" s="276">
        <v>0</v>
      </c>
      <c r="I140" s="277">
        <v>0</v>
      </c>
    </row>
    <row r="141" spans="1:9" ht="64.5" customHeight="1">
      <c r="A141" s="37" t="s">
        <v>245</v>
      </c>
      <c r="B141" s="124">
        <v>200</v>
      </c>
      <c r="C141" s="50">
        <v>8</v>
      </c>
      <c r="D141" s="51">
        <v>1</v>
      </c>
      <c r="E141" s="12" t="s">
        <v>243</v>
      </c>
      <c r="F141" s="55"/>
      <c r="G141" s="155">
        <f>G142</f>
        <v>148.80000000000001</v>
      </c>
      <c r="H141" s="155">
        <f t="shared" ref="H141:I142" si="38">H142</f>
        <v>0</v>
      </c>
      <c r="I141" s="135">
        <f t="shared" si="38"/>
        <v>0</v>
      </c>
    </row>
    <row r="142" spans="1:9" ht="29.25" customHeight="1">
      <c r="A142" s="162" t="s">
        <v>55</v>
      </c>
      <c r="B142" s="124">
        <v>200</v>
      </c>
      <c r="C142" s="50">
        <v>8</v>
      </c>
      <c r="D142" s="51">
        <v>1</v>
      </c>
      <c r="E142" s="12" t="s">
        <v>243</v>
      </c>
      <c r="F142" s="59">
        <v>200</v>
      </c>
      <c r="G142" s="155">
        <f>G143</f>
        <v>148.80000000000001</v>
      </c>
      <c r="H142" s="155">
        <f t="shared" si="38"/>
        <v>0</v>
      </c>
      <c r="I142" s="135">
        <f t="shared" si="38"/>
        <v>0</v>
      </c>
    </row>
    <row r="143" spans="1:9" ht="33" customHeight="1">
      <c r="A143" s="162" t="s">
        <v>18</v>
      </c>
      <c r="B143" s="124">
        <v>200</v>
      </c>
      <c r="C143" s="50">
        <v>8</v>
      </c>
      <c r="D143" s="51">
        <v>1</v>
      </c>
      <c r="E143" s="12" t="s">
        <v>243</v>
      </c>
      <c r="F143" s="59">
        <v>240</v>
      </c>
      <c r="G143" s="276">
        <v>148.80000000000001</v>
      </c>
      <c r="H143" s="276">
        <v>0</v>
      </c>
      <c r="I143" s="277">
        <v>0</v>
      </c>
    </row>
    <row r="144" spans="1:9" ht="15.95" customHeight="1">
      <c r="A144" s="169" t="s">
        <v>85</v>
      </c>
      <c r="B144" s="196">
        <v>200</v>
      </c>
      <c r="C144" s="48">
        <v>10</v>
      </c>
      <c r="D144" s="58"/>
      <c r="E144" s="12"/>
      <c r="F144" s="59"/>
      <c r="G144" s="151">
        <f t="shared" ref="G144:I148" si="39">G145</f>
        <v>350</v>
      </c>
      <c r="H144" s="151">
        <f t="shared" si="39"/>
        <v>350</v>
      </c>
      <c r="I144" s="130">
        <f t="shared" si="39"/>
        <v>350</v>
      </c>
    </row>
    <row r="145" spans="1:9" ht="15.95" customHeight="1">
      <c r="A145" s="170" t="s">
        <v>86</v>
      </c>
      <c r="B145" s="196">
        <v>200</v>
      </c>
      <c r="C145" s="48">
        <v>10</v>
      </c>
      <c r="D145" s="49">
        <v>1</v>
      </c>
      <c r="E145" s="52" t="s">
        <v>7</v>
      </c>
      <c r="F145" s="53" t="s">
        <v>7</v>
      </c>
      <c r="G145" s="154">
        <f t="shared" si="39"/>
        <v>350</v>
      </c>
      <c r="H145" s="154">
        <f t="shared" si="39"/>
        <v>350</v>
      </c>
      <c r="I145" s="133">
        <f t="shared" si="39"/>
        <v>350</v>
      </c>
    </row>
    <row r="146" spans="1:9" ht="15.95" customHeight="1">
      <c r="A146" s="173" t="s">
        <v>87</v>
      </c>
      <c r="B146" s="124">
        <v>200</v>
      </c>
      <c r="C146" s="61">
        <v>10</v>
      </c>
      <c r="D146" s="62">
        <v>1</v>
      </c>
      <c r="E146" s="36" t="s">
        <v>10</v>
      </c>
      <c r="F146" s="63" t="s">
        <v>7</v>
      </c>
      <c r="G146" s="157">
        <f t="shared" si="39"/>
        <v>350</v>
      </c>
      <c r="H146" s="157">
        <f t="shared" si="39"/>
        <v>350</v>
      </c>
      <c r="I146" s="137">
        <f t="shared" si="39"/>
        <v>350</v>
      </c>
    </row>
    <row r="147" spans="1:9" ht="32.1" customHeight="1">
      <c r="A147" s="174" t="s">
        <v>88</v>
      </c>
      <c r="B147" s="124">
        <v>200</v>
      </c>
      <c r="C147" s="50">
        <v>10</v>
      </c>
      <c r="D147" s="51">
        <v>1</v>
      </c>
      <c r="E147" s="12" t="s">
        <v>127</v>
      </c>
      <c r="F147" s="55" t="s">
        <v>7</v>
      </c>
      <c r="G147" s="155">
        <f t="shared" si="39"/>
        <v>350</v>
      </c>
      <c r="H147" s="155">
        <f t="shared" si="39"/>
        <v>350</v>
      </c>
      <c r="I147" s="135">
        <f t="shared" si="39"/>
        <v>350</v>
      </c>
    </row>
    <row r="148" spans="1:9" ht="15.95" customHeight="1">
      <c r="A148" s="171" t="s">
        <v>89</v>
      </c>
      <c r="B148" s="124">
        <v>200</v>
      </c>
      <c r="C148" s="57">
        <v>10</v>
      </c>
      <c r="D148" s="58">
        <v>1</v>
      </c>
      <c r="E148" s="12" t="s">
        <v>127</v>
      </c>
      <c r="F148" s="59">
        <v>300</v>
      </c>
      <c r="G148" s="156">
        <f t="shared" si="39"/>
        <v>350</v>
      </c>
      <c r="H148" s="156">
        <f t="shared" si="39"/>
        <v>350</v>
      </c>
      <c r="I148" s="136">
        <f t="shared" si="39"/>
        <v>350</v>
      </c>
    </row>
    <row r="149" spans="1:9" ht="31.5" customHeight="1">
      <c r="A149" s="166" t="s">
        <v>131</v>
      </c>
      <c r="B149" s="124">
        <v>200</v>
      </c>
      <c r="C149" s="57">
        <v>10</v>
      </c>
      <c r="D149" s="58">
        <v>1</v>
      </c>
      <c r="E149" s="35" t="s">
        <v>127</v>
      </c>
      <c r="F149" s="59">
        <v>320</v>
      </c>
      <c r="G149" s="280">
        <v>350</v>
      </c>
      <c r="H149" s="280">
        <v>350</v>
      </c>
      <c r="I149" s="281">
        <v>350</v>
      </c>
    </row>
    <row r="150" spans="1:9" ht="15.95" customHeight="1">
      <c r="A150" s="172" t="s">
        <v>90</v>
      </c>
      <c r="B150" s="196">
        <v>200</v>
      </c>
      <c r="C150" s="64">
        <v>11</v>
      </c>
      <c r="D150" s="65" t="s">
        <v>7</v>
      </c>
      <c r="E150" s="66" t="s">
        <v>7</v>
      </c>
      <c r="F150" s="67" t="s">
        <v>7</v>
      </c>
      <c r="G150" s="158">
        <f>G151</f>
        <v>2200</v>
      </c>
      <c r="H150" s="158">
        <f>H151</f>
        <v>1700</v>
      </c>
      <c r="I150" s="138">
        <f>I151</f>
        <v>1800</v>
      </c>
    </row>
    <row r="151" spans="1:9" ht="31.5">
      <c r="A151" s="175" t="s">
        <v>93</v>
      </c>
      <c r="B151" s="196">
        <v>200</v>
      </c>
      <c r="C151" s="49">
        <v>11</v>
      </c>
      <c r="D151" s="49">
        <v>5</v>
      </c>
      <c r="E151" s="69" t="s">
        <v>7</v>
      </c>
      <c r="F151" s="53" t="s">
        <v>7</v>
      </c>
      <c r="G151" s="154">
        <f>G152</f>
        <v>2200</v>
      </c>
      <c r="H151" s="154">
        <f t="shared" ref="H151:I151" si="40">H152</f>
        <v>1700</v>
      </c>
      <c r="I151" s="133">
        <f t="shared" si="40"/>
        <v>1800</v>
      </c>
    </row>
    <row r="152" spans="1:9" ht="47.25">
      <c r="A152" s="105" t="s">
        <v>175</v>
      </c>
      <c r="B152" s="196">
        <v>200</v>
      </c>
      <c r="C152" s="16">
        <v>11</v>
      </c>
      <c r="D152" s="16">
        <v>5</v>
      </c>
      <c r="E152" s="47" t="s">
        <v>91</v>
      </c>
      <c r="F152" s="18"/>
      <c r="G152" s="151">
        <f t="shared" ref="G152:I154" si="41">G153</f>
        <v>2200</v>
      </c>
      <c r="H152" s="151">
        <f t="shared" si="41"/>
        <v>1700</v>
      </c>
      <c r="I152" s="130">
        <f t="shared" si="41"/>
        <v>1800</v>
      </c>
    </row>
    <row r="153" spans="1:9" ht="31.5" customHeight="1">
      <c r="A153" s="161" t="s">
        <v>159</v>
      </c>
      <c r="B153" s="124">
        <v>200</v>
      </c>
      <c r="C153" s="58">
        <v>11</v>
      </c>
      <c r="D153" s="58">
        <v>5</v>
      </c>
      <c r="E153" s="35" t="s">
        <v>92</v>
      </c>
      <c r="F153" s="59" t="s">
        <v>7</v>
      </c>
      <c r="G153" s="156">
        <f>G154+G156</f>
        <v>2200</v>
      </c>
      <c r="H153" s="156">
        <f t="shared" si="41"/>
        <v>1700</v>
      </c>
      <c r="I153" s="136">
        <f t="shared" si="41"/>
        <v>1800</v>
      </c>
    </row>
    <row r="154" spans="1:9" ht="36" customHeight="1">
      <c r="A154" s="37" t="s">
        <v>129</v>
      </c>
      <c r="B154" s="124">
        <v>200</v>
      </c>
      <c r="C154" s="50">
        <v>11</v>
      </c>
      <c r="D154" s="51">
        <v>5</v>
      </c>
      <c r="E154" s="12" t="s">
        <v>92</v>
      </c>
      <c r="F154" s="13">
        <v>200</v>
      </c>
      <c r="G154" s="149">
        <f t="shared" si="41"/>
        <v>1000</v>
      </c>
      <c r="H154" s="149">
        <f t="shared" si="41"/>
        <v>1700</v>
      </c>
      <c r="I154" s="128">
        <f t="shared" si="41"/>
        <v>1800</v>
      </c>
    </row>
    <row r="155" spans="1:9" ht="36" customHeight="1">
      <c r="A155" s="166" t="s">
        <v>18</v>
      </c>
      <c r="B155" s="124">
        <v>200</v>
      </c>
      <c r="C155" s="50">
        <v>11</v>
      </c>
      <c r="D155" s="51">
        <v>5</v>
      </c>
      <c r="E155" s="12" t="s">
        <v>92</v>
      </c>
      <c r="F155" s="23">
        <v>240</v>
      </c>
      <c r="G155" s="202">
        <v>1000</v>
      </c>
      <c r="H155" s="202">
        <v>1700</v>
      </c>
      <c r="I155" s="225">
        <v>1800</v>
      </c>
    </row>
    <row r="156" spans="1:9" ht="33.75" customHeight="1">
      <c r="A156" s="37" t="s">
        <v>144</v>
      </c>
      <c r="B156" s="124">
        <v>200</v>
      </c>
      <c r="C156" s="50">
        <v>11</v>
      </c>
      <c r="D156" s="51">
        <v>5</v>
      </c>
      <c r="E156" s="12" t="s">
        <v>92</v>
      </c>
      <c r="F156" s="23">
        <v>400</v>
      </c>
      <c r="G156" s="150">
        <f>G157</f>
        <v>1200</v>
      </c>
      <c r="H156" s="150">
        <f>H157</f>
        <v>0</v>
      </c>
      <c r="I156" s="129">
        <f>I157</f>
        <v>0</v>
      </c>
    </row>
    <row r="157" spans="1:9" ht="21" customHeight="1">
      <c r="A157" s="9" t="s">
        <v>145</v>
      </c>
      <c r="B157" s="124">
        <v>200</v>
      </c>
      <c r="C157" s="50">
        <v>11</v>
      </c>
      <c r="D157" s="51">
        <v>5</v>
      </c>
      <c r="E157" s="12" t="s">
        <v>92</v>
      </c>
      <c r="F157" s="23">
        <v>410</v>
      </c>
      <c r="G157" s="202">
        <v>1200</v>
      </c>
      <c r="H157" s="202">
        <v>0</v>
      </c>
      <c r="I157" s="225">
        <v>0</v>
      </c>
    </row>
    <row r="158" spans="1:9" ht="20.100000000000001" customHeight="1">
      <c r="A158" s="105" t="s">
        <v>94</v>
      </c>
      <c r="B158" s="196">
        <v>200</v>
      </c>
      <c r="C158" s="16">
        <v>99</v>
      </c>
      <c r="D158" s="16"/>
      <c r="E158" s="47" t="s">
        <v>7</v>
      </c>
      <c r="F158" s="18" t="s">
        <v>7</v>
      </c>
      <c r="G158" s="178">
        <f t="shared" ref="G158:I162" si="42">G159</f>
        <v>0</v>
      </c>
      <c r="H158" s="178">
        <f t="shared" si="42"/>
        <v>1100.0999999999999</v>
      </c>
      <c r="I158" s="19">
        <f t="shared" si="42"/>
        <v>2375.1999999999998</v>
      </c>
    </row>
    <row r="159" spans="1:9" ht="20.100000000000001" customHeight="1">
      <c r="A159" s="161" t="s">
        <v>94</v>
      </c>
      <c r="B159" s="124">
        <v>200</v>
      </c>
      <c r="C159" s="21">
        <v>99</v>
      </c>
      <c r="D159" s="21">
        <v>99</v>
      </c>
      <c r="E159" s="35"/>
      <c r="F159" s="23"/>
      <c r="G159" s="159">
        <f t="shared" si="42"/>
        <v>0</v>
      </c>
      <c r="H159" s="159">
        <f t="shared" si="42"/>
        <v>1100.0999999999999</v>
      </c>
      <c r="I159" s="24">
        <f t="shared" si="42"/>
        <v>2375.1999999999998</v>
      </c>
    </row>
    <row r="160" spans="1:9" ht="20.100000000000001" customHeight="1">
      <c r="A160" s="161" t="s">
        <v>9</v>
      </c>
      <c r="B160" s="124">
        <v>200</v>
      </c>
      <c r="C160" s="21">
        <v>99</v>
      </c>
      <c r="D160" s="21">
        <v>99</v>
      </c>
      <c r="E160" s="35" t="s">
        <v>10</v>
      </c>
      <c r="F160" s="23"/>
      <c r="G160" s="159">
        <f t="shared" si="42"/>
        <v>0</v>
      </c>
      <c r="H160" s="159">
        <f t="shared" si="42"/>
        <v>1100.0999999999999</v>
      </c>
      <c r="I160" s="24">
        <f t="shared" si="42"/>
        <v>2375.1999999999998</v>
      </c>
    </row>
    <row r="161" spans="1:9" ht="20.100000000000001" customHeight="1">
      <c r="A161" s="161" t="s">
        <v>94</v>
      </c>
      <c r="B161" s="124">
        <v>200</v>
      </c>
      <c r="C161" s="21">
        <v>99</v>
      </c>
      <c r="D161" s="21">
        <v>99</v>
      </c>
      <c r="E161" s="35" t="s">
        <v>95</v>
      </c>
      <c r="F161" s="23"/>
      <c r="G161" s="159">
        <f t="shared" si="42"/>
        <v>0</v>
      </c>
      <c r="H161" s="159">
        <f t="shared" si="42"/>
        <v>1100.0999999999999</v>
      </c>
      <c r="I161" s="24">
        <f t="shared" si="42"/>
        <v>2375.1999999999998</v>
      </c>
    </row>
    <row r="162" spans="1:9" ht="20.100000000000001" customHeight="1">
      <c r="A162" s="161" t="s">
        <v>94</v>
      </c>
      <c r="B162" s="124">
        <v>200</v>
      </c>
      <c r="C162" s="21">
        <v>99</v>
      </c>
      <c r="D162" s="21">
        <v>99</v>
      </c>
      <c r="E162" s="35" t="s">
        <v>95</v>
      </c>
      <c r="F162" s="23">
        <v>900</v>
      </c>
      <c r="G162" s="159">
        <f t="shared" si="42"/>
        <v>0</v>
      </c>
      <c r="H162" s="159">
        <f t="shared" si="42"/>
        <v>1100.0999999999999</v>
      </c>
      <c r="I162" s="24">
        <f t="shared" si="42"/>
        <v>2375.1999999999998</v>
      </c>
    </row>
    <row r="163" spans="1:9" ht="20.100000000000001" customHeight="1">
      <c r="A163" s="161" t="s">
        <v>94</v>
      </c>
      <c r="B163" s="124">
        <v>200</v>
      </c>
      <c r="C163" s="21">
        <v>99</v>
      </c>
      <c r="D163" s="21">
        <v>99</v>
      </c>
      <c r="E163" s="35" t="s">
        <v>95</v>
      </c>
      <c r="F163" s="23">
        <v>990</v>
      </c>
      <c r="G163" s="204">
        <v>0</v>
      </c>
      <c r="H163" s="204">
        <v>1100.0999999999999</v>
      </c>
      <c r="I163" s="279">
        <v>2375.1999999999998</v>
      </c>
    </row>
    <row r="164" spans="1:9" ht="22.5" customHeight="1">
      <c r="A164" s="191" t="s">
        <v>96</v>
      </c>
      <c r="B164" s="191"/>
      <c r="C164" s="191"/>
      <c r="D164" s="191"/>
      <c r="E164" s="193"/>
      <c r="F164" s="192"/>
      <c r="G164" s="178">
        <f>G10+G58+G65+G71+G86+G122+G144+G150+G158</f>
        <v>58413.5</v>
      </c>
      <c r="H164" s="178">
        <f>H10+H58+H65+H71+H86+H122+H144+H150+H158</f>
        <v>44216.2</v>
      </c>
      <c r="I164" s="133">
        <f>I10+I58+I65+I71+I86+I122+I144+I150+I158</f>
        <v>47768.6</v>
      </c>
    </row>
    <row r="165" spans="1:9" ht="12.75" customHeight="1">
      <c r="A165" s="71"/>
      <c r="B165" s="71"/>
      <c r="C165" s="75"/>
      <c r="D165" s="75"/>
      <c r="E165" s="79"/>
      <c r="F165" s="77"/>
      <c r="G165" s="77"/>
      <c r="H165" s="77"/>
      <c r="I165" s="78"/>
    </row>
    <row r="166" spans="1:9" ht="12.75" customHeight="1">
      <c r="A166" s="71"/>
      <c r="B166" s="71"/>
      <c r="C166" s="80"/>
      <c r="D166" s="80"/>
      <c r="E166" s="79"/>
      <c r="F166" s="77"/>
      <c r="G166" s="77"/>
      <c r="H166" s="77"/>
      <c r="I166" s="78"/>
    </row>
    <row r="167" spans="1:9" ht="12.75" customHeight="1">
      <c r="A167" s="71"/>
      <c r="B167" s="71"/>
      <c r="C167" s="81"/>
      <c r="D167" s="81"/>
      <c r="E167" s="78"/>
      <c r="F167" s="81"/>
      <c r="G167" s="81"/>
      <c r="H167" s="81"/>
      <c r="I167" s="81"/>
    </row>
    <row r="168" spans="1:9" ht="14.25" customHeight="1">
      <c r="A168" s="71"/>
      <c r="B168" s="71"/>
      <c r="C168" s="80"/>
      <c r="D168" s="80"/>
      <c r="E168" s="81"/>
      <c r="F168" s="77"/>
      <c r="G168" s="77"/>
      <c r="H168" s="77"/>
      <c r="I168" s="78"/>
    </row>
    <row r="169" spans="1:9" ht="15.75">
      <c r="A169" s="72"/>
      <c r="B169" s="72"/>
      <c r="C169" s="82"/>
      <c r="D169" s="82"/>
      <c r="E169" s="78"/>
      <c r="F169" s="82"/>
      <c r="G169" s="82"/>
      <c r="H169" s="82"/>
      <c r="I169" s="82"/>
    </row>
    <row r="170" spans="1:9" ht="15.75">
      <c r="A170" s="83"/>
      <c r="B170" s="83"/>
    </row>
    <row r="171" spans="1:9" ht="15.75">
      <c r="A171" s="83"/>
      <c r="B171" s="83"/>
    </row>
    <row r="172" spans="1:9" ht="15">
      <c r="A172" s="84"/>
      <c r="B172" s="84"/>
    </row>
    <row r="173" spans="1:9" ht="15">
      <c r="A173" s="85"/>
      <c r="B173" s="85"/>
    </row>
    <row r="174" spans="1:9" ht="15">
      <c r="A174" s="84"/>
      <c r="B174" s="84"/>
    </row>
  </sheetData>
  <mergeCells count="11">
    <mergeCell ref="B7:B8"/>
    <mergeCell ref="F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2" fitToHeight="5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4" sqref="C4"/>
    </sheetView>
  </sheetViews>
  <sheetFormatPr defaultRowHeight="15"/>
  <cols>
    <col min="1" max="1" width="29.42578125" customWidth="1"/>
    <col min="2" max="2" width="19.42578125" customWidth="1"/>
    <col min="3" max="3" width="17.7109375" customWidth="1"/>
    <col min="4" max="4" width="31.42578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>
      <c r="C1" s="322" t="s">
        <v>236</v>
      </c>
      <c r="D1" s="322"/>
    </row>
    <row r="2" spans="1:5" ht="39" customHeight="1">
      <c r="C2" s="302" t="s">
        <v>237</v>
      </c>
      <c r="D2" s="313"/>
      <c r="E2" s="259"/>
    </row>
    <row r="3" spans="1:5" ht="13.5" customHeight="1">
      <c r="C3" s="323" t="s">
        <v>252</v>
      </c>
      <c r="D3" s="323"/>
    </row>
    <row r="4" spans="1:5" ht="13.5" customHeight="1">
      <c r="C4" s="260"/>
      <c r="D4" s="260"/>
    </row>
    <row r="5" spans="1:5" ht="61.5" customHeight="1">
      <c r="A5" s="324" t="s">
        <v>241</v>
      </c>
      <c r="B5" s="324"/>
      <c r="C5" s="324"/>
      <c r="D5" s="324"/>
    </row>
    <row r="6" spans="1:5" ht="15.75">
      <c r="A6" s="83"/>
      <c r="B6" s="83"/>
      <c r="C6" s="325" t="s">
        <v>101</v>
      </c>
      <c r="D6" s="325"/>
    </row>
    <row r="7" spans="1:5" ht="20.100000000000001" customHeight="1">
      <c r="A7" s="306" t="s">
        <v>238</v>
      </c>
      <c r="B7" s="304" t="s">
        <v>5</v>
      </c>
      <c r="C7" s="320"/>
      <c r="D7" s="321"/>
    </row>
    <row r="8" spans="1:5" ht="29.25" customHeight="1">
      <c r="A8" s="317"/>
      <c r="B8" s="124" t="s">
        <v>132</v>
      </c>
      <c r="C8" s="124" t="s">
        <v>134</v>
      </c>
      <c r="D8" s="145" t="s">
        <v>208</v>
      </c>
    </row>
    <row r="9" spans="1:5" ht="23.25" customHeight="1">
      <c r="A9" s="261" t="s">
        <v>239</v>
      </c>
      <c r="B9" s="258">
        <v>41.2</v>
      </c>
      <c r="C9" s="262">
        <v>41.2</v>
      </c>
      <c r="D9" s="262">
        <v>41.2</v>
      </c>
    </row>
    <row r="10" spans="1:5" ht="20.100000000000001" customHeight="1">
      <c r="A10" s="263" t="s">
        <v>234</v>
      </c>
      <c r="B10" s="264">
        <f>B9</f>
        <v>41.2</v>
      </c>
      <c r="C10" s="264">
        <f>C9</f>
        <v>41.2</v>
      </c>
      <c r="D10" s="264">
        <f>D9</f>
        <v>41.2</v>
      </c>
    </row>
    <row r="11" spans="1:5" ht="15.75">
      <c r="A11" s="265"/>
      <c r="B11" s="265"/>
      <c r="C11" s="266"/>
      <c r="D11" s="266"/>
    </row>
  </sheetData>
  <mergeCells count="7">
    <mergeCell ref="A7:A8"/>
    <mergeCell ref="B7:D7"/>
    <mergeCell ref="C1:D1"/>
    <mergeCell ref="C2:D2"/>
    <mergeCell ref="C3:D3"/>
    <mergeCell ref="A5:D5"/>
    <mergeCell ref="C6:D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J4" sqref="J4"/>
    </sheetView>
  </sheetViews>
  <sheetFormatPr defaultRowHeight="15"/>
  <cols>
    <col min="1" max="1" width="34.140625" customWidth="1"/>
    <col min="2" max="7" width="4.5703125" customWidth="1"/>
    <col min="8" max="8" width="7.140625" customWidth="1"/>
    <col min="9" max="9" width="4.5703125" customWidth="1"/>
    <col min="10" max="10" width="9.85546875" customWidth="1"/>
    <col min="11" max="11" width="9.28515625" customWidth="1"/>
    <col min="12" max="12" width="11.5703125" customWidth="1"/>
  </cols>
  <sheetData>
    <row r="1" spans="1:13" ht="15.75">
      <c r="A1" s="206"/>
      <c r="B1" s="206"/>
      <c r="C1" s="206"/>
      <c r="D1" s="206"/>
      <c r="E1" s="206"/>
      <c r="F1" s="206"/>
      <c r="G1" s="206"/>
      <c r="H1" s="206"/>
      <c r="I1" s="207"/>
      <c r="J1" s="299" t="s">
        <v>195</v>
      </c>
      <c r="K1" s="326"/>
      <c r="L1" s="326"/>
      <c r="M1" s="206"/>
    </row>
    <row r="2" spans="1:13" ht="24.75" customHeight="1">
      <c r="A2" s="206"/>
      <c r="B2" s="206"/>
      <c r="C2" s="206"/>
      <c r="D2" s="206"/>
      <c r="E2" s="206"/>
      <c r="F2" s="206"/>
      <c r="G2" s="206"/>
      <c r="H2" s="206"/>
      <c r="I2" s="208"/>
      <c r="J2" s="302" t="s">
        <v>196</v>
      </c>
      <c r="K2" s="327"/>
      <c r="L2" s="327"/>
      <c r="M2" s="206"/>
    </row>
    <row r="3" spans="1:13" ht="19.5" customHeight="1">
      <c r="A3" s="206"/>
      <c r="B3" s="206"/>
      <c r="C3" s="206"/>
      <c r="D3" s="206"/>
      <c r="E3" s="206"/>
      <c r="F3" s="206"/>
      <c r="G3" s="206"/>
      <c r="H3" s="206"/>
      <c r="I3" s="208"/>
      <c r="J3" s="328" t="s">
        <v>252</v>
      </c>
      <c r="K3" s="329"/>
      <c r="L3" s="329"/>
      <c r="M3" s="206"/>
    </row>
    <row r="4" spans="1:13" ht="15.75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</row>
    <row r="5" spans="1:13" ht="15.75">
      <c r="A5" s="301" t="s">
        <v>209</v>
      </c>
      <c r="B5" s="301"/>
      <c r="C5" s="301"/>
      <c r="D5" s="301"/>
      <c r="E5" s="301"/>
      <c r="F5" s="301"/>
      <c r="G5" s="301"/>
      <c r="H5" s="301"/>
      <c r="I5" s="301"/>
      <c r="J5" s="301"/>
      <c r="K5" s="330"/>
      <c r="L5" s="330"/>
      <c r="M5" s="206"/>
    </row>
    <row r="6" spans="1:13" ht="30.75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30"/>
      <c r="L6" s="330"/>
      <c r="M6" s="206"/>
    </row>
    <row r="7" spans="1:13" ht="21" customHeight="1">
      <c r="A7" s="206"/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9" t="s">
        <v>126</v>
      </c>
      <c r="M7" s="206"/>
    </row>
    <row r="8" spans="1:13" ht="23.25" customHeight="1">
      <c r="A8" s="331" t="s">
        <v>197</v>
      </c>
      <c r="B8" s="333" t="s">
        <v>198</v>
      </c>
      <c r="C8" s="334"/>
      <c r="D8" s="334"/>
      <c r="E8" s="334"/>
      <c r="F8" s="334"/>
      <c r="G8" s="334"/>
      <c r="H8" s="334"/>
      <c r="I8" s="335"/>
      <c r="J8" s="336" t="s">
        <v>199</v>
      </c>
      <c r="K8" s="337"/>
      <c r="L8" s="338"/>
      <c r="M8" s="206"/>
    </row>
    <row r="9" spans="1:13" ht="22.5" customHeight="1">
      <c r="A9" s="332"/>
      <c r="B9" s="210" t="s">
        <v>102</v>
      </c>
      <c r="C9" s="210" t="s">
        <v>1</v>
      </c>
      <c r="D9" s="210" t="s">
        <v>2</v>
      </c>
      <c r="E9" s="333" t="s">
        <v>3</v>
      </c>
      <c r="F9" s="334"/>
      <c r="G9" s="334"/>
      <c r="H9" s="335"/>
      <c r="I9" s="210" t="s">
        <v>4</v>
      </c>
      <c r="J9" s="210" t="s">
        <v>132</v>
      </c>
      <c r="K9" s="210" t="s">
        <v>134</v>
      </c>
      <c r="L9" s="210" t="s">
        <v>208</v>
      </c>
      <c r="M9" s="206"/>
    </row>
    <row r="10" spans="1:13" ht="15.75">
      <c r="A10" s="211" t="s">
        <v>200</v>
      </c>
      <c r="B10" s="212"/>
      <c r="C10" s="212"/>
      <c r="D10" s="212"/>
      <c r="E10" s="212"/>
      <c r="F10" s="212"/>
      <c r="G10" s="212"/>
      <c r="H10" s="212"/>
      <c r="I10" s="212"/>
      <c r="J10" s="213">
        <f>J11+J13</f>
        <v>2300</v>
      </c>
      <c r="K10" s="213">
        <v>0</v>
      </c>
      <c r="L10" s="213">
        <v>0</v>
      </c>
      <c r="M10" s="206"/>
    </row>
    <row r="11" spans="1:13" s="216" customFormat="1" ht="64.5" customHeight="1">
      <c r="A11" s="2" t="s">
        <v>201</v>
      </c>
      <c r="B11" s="211"/>
      <c r="C11" s="211"/>
      <c r="D11" s="211"/>
      <c r="E11" s="211"/>
      <c r="F11" s="211"/>
      <c r="G11" s="211"/>
      <c r="H11" s="211"/>
      <c r="I11" s="211"/>
      <c r="J11" s="214">
        <f>J12</f>
        <v>1100</v>
      </c>
      <c r="K11" s="214">
        <v>0</v>
      </c>
      <c r="L11" s="214">
        <v>0</v>
      </c>
      <c r="M11" s="215"/>
    </row>
    <row r="12" spans="1:13" ht="33" customHeight="1">
      <c r="A12" s="34" t="s">
        <v>211</v>
      </c>
      <c r="B12" s="217">
        <v>200</v>
      </c>
      <c r="C12" s="218" t="s">
        <v>202</v>
      </c>
      <c r="D12" s="218" t="s">
        <v>203</v>
      </c>
      <c r="E12" s="217">
        <v>64</v>
      </c>
      <c r="F12" s="217">
        <v>0</v>
      </c>
      <c r="G12" s="218" t="s">
        <v>205</v>
      </c>
      <c r="H12" s="218" t="s">
        <v>204</v>
      </c>
      <c r="I12" s="217">
        <v>410</v>
      </c>
      <c r="J12" s="219">
        <f>4400-3300</f>
        <v>1100</v>
      </c>
      <c r="K12" s="219">
        <v>0</v>
      </c>
      <c r="L12" s="219">
        <v>0</v>
      </c>
      <c r="M12" s="206"/>
    </row>
    <row r="13" spans="1:13" s="216" customFormat="1" ht="79.5" customHeight="1">
      <c r="A13" s="105" t="s">
        <v>175</v>
      </c>
      <c r="B13" s="211"/>
      <c r="C13" s="220"/>
      <c r="D13" s="220"/>
      <c r="E13" s="211"/>
      <c r="F13" s="211"/>
      <c r="G13" s="220"/>
      <c r="H13" s="220"/>
      <c r="I13" s="211"/>
      <c r="J13" s="214">
        <f>J14</f>
        <v>1200</v>
      </c>
      <c r="K13" s="214">
        <f t="shared" ref="K13:L13" si="0">K14</f>
        <v>0</v>
      </c>
      <c r="L13" s="214">
        <f t="shared" si="0"/>
        <v>0</v>
      </c>
      <c r="M13" s="215"/>
    </row>
    <row r="14" spans="1:13" ht="45.75" customHeight="1">
      <c r="A14" s="34" t="s">
        <v>212</v>
      </c>
      <c r="B14" s="221">
        <v>200</v>
      </c>
      <c r="C14" s="222" t="s">
        <v>213</v>
      </c>
      <c r="D14" s="222" t="s">
        <v>206</v>
      </c>
      <c r="E14" s="221">
        <v>60</v>
      </c>
      <c r="F14" s="221">
        <v>0</v>
      </c>
      <c r="G14" s="222" t="s">
        <v>205</v>
      </c>
      <c r="H14" s="222" t="s">
        <v>214</v>
      </c>
      <c r="I14" s="221">
        <v>410</v>
      </c>
      <c r="J14" s="223">
        <v>1200</v>
      </c>
      <c r="K14" s="223">
        <v>0</v>
      </c>
      <c r="L14" s="223">
        <v>0</v>
      </c>
      <c r="M14" s="206"/>
    </row>
    <row r="15" spans="1:13" ht="15.75" hidden="1">
      <c r="A15" s="2"/>
      <c r="B15" s="212"/>
      <c r="C15" s="212"/>
      <c r="D15" s="212"/>
      <c r="E15" s="212"/>
      <c r="F15" s="212"/>
      <c r="G15" s="212"/>
      <c r="H15" s="212"/>
      <c r="I15" s="212"/>
      <c r="J15" s="224"/>
      <c r="K15" s="224"/>
      <c r="L15" s="224"/>
      <c r="M15" s="206"/>
    </row>
    <row r="16" spans="1:13" ht="15.75" hidden="1">
      <c r="A16" s="34"/>
      <c r="B16" s="212"/>
      <c r="C16" s="212"/>
      <c r="D16" s="212"/>
      <c r="E16" s="212"/>
      <c r="F16" s="212"/>
      <c r="G16" s="212"/>
      <c r="H16" s="212"/>
      <c r="I16" s="212"/>
      <c r="J16" s="224"/>
      <c r="K16" s="224"/>
      <c r="L16" s="224"/>
      <c r="M16" s="206"/>
    </row>
    <row r="17" spans="1:13" ht="15.75">
      <c r="A17" s="206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</row>
    <row r="18" spans="1:13" ht="15.75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</row>
    <row r="19" spans="1:13" ht="15.75">
      <c r="A19" s="206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206"/>
    </row>
    <row r="20" spans="1:13" ht="15.75">
      <c r="A20" s="206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</row>
    <row r="21" spans="1:13" ht="15.75">
      <c r="A21" s="206"/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</row>
    <row r="22" spans="1:13" ht="15.75">
      <c r="A22" s="206"/>
      <c r="B22" s="206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</row>
    <row r="23" spans="1:13" ht="15.75">
      <c r="A23" s="206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</row>
  </sheetData>
  <mergeCells count="8">
    <mergeCell ref="J1:L1"/>
    <mergeCell ref="J2:L2"/>
    <mergeCell ref="J3:L3"/>
    <mergeCell ref="A5:L6"/>
    <mergeCell ref="A8:A9"/>
    <mergeCell ref="B8:I8"/>
    <mergeCell ref="J8:L8"/>
    <mergeCell ref="E9:H9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20"/>
  <sheetViews>
    <sheetView zoomScaleNormal="100" workbookViewId="0">
      <selection activeCell="E16" sqref="E16"/>
    </sheetView>
  </sheetViews>
  <sheetFormatPr defaultRowHeight="12.75"/>
  <cols>
    <col min="1" max="1" width="22.140625" style="115" customWidth="1"/>
    <col min="2" max="2" width="30.85546875" style="115" customWidth="1"/>
    <col min="3" max="3" width="13.5703125" style="115" customWidth="1"/>
    <col min="4" max="4" width="12.140625" style="115" customWidth="1"/>
    <col min="5" max="5" width="13.7109375" style="115" customWidth="1"/>
    <col min="6" max="258" width="9.140625" style="115"/>
    <col min="259" max="259" width="21.28515625" style="115" customWidth="1"/>
    <col min="260" max="260" width="49.28515625" style="115" customWidth="1"/>
    <col min="261" max="261" width="10.5703125" style="115" customWidth="1"/>
    <col min="262" max="514" width="9.140625" style="115"/>
    <col min="515" max="515" width="21.28515625" style="115" customWidth="1"/>
    <col min="516" max="516" width="49.28515625" style="115" customWidth="1"/>
    <col min="517" max="517" width="10.5703125" style="115" customWidth="1"/>
    <col min="518" max="770" width="9.140625" style="115"/>
    <col min="771" max="771" width="21.28515625" style="115" customWidth="1"/>
    <col min="772" max="772" width="49.28515625" style="115" customWidth="1"/>
    <col min="773" max="773" width="10.5703125" style="115" customWidth="1"/>
    <col min="774" max="1026" width="9.140625" style="115"/>
    <col min="1027" max="1027" width="21.28515625" style="115" customWidth="1"/>
    <col min="1028" max="1028" width="49.28515625" style="115" customWidth="1"/>
    <col min="1029" max="1029" width="10.5703125" style="115" customWidth="1"/>
    <col min="1030" max="1282" width="9.140625" style="115"/>
    <col min="1283" max="1283" width="21.28515625" style="115" customWidth="1"/>
    <col min="1284" max="1284" width="49.28515625" style="115" customWidth="1"/>
    <col min="1285" max="1285" width="10.5703125" style="115" customWidth="1"/>
    <col min="1286" max="1538" width="9.140625" style="115"/>
    <col min="1539" max="1539" width="21.28515625" style="115" customWidth="1"/>
    <col min="1540" max="1540" width="49.28515625" style="115" customWidth="1"/>
    <col min="1541" max="1541" width="10.5703125" style="115" customWidth="1"/>
    <col min="1542" max="1794" width="9.140625" style="115"/>
    <col min="1795" max="1795" width="21.28515625" style="115" customWidth="1"/>
    <col min="1796" max="1796" width="49.28515625" style="115" customWidth="1"/>
    <col min="1797" max="1797" width="10.5703125" style="115" customWidth="1"/>
    <col min="1798" max="2050" width="9.140625" style="115"/>
    <col min="2051" max="2051" width="21.28515625" style="115" customWidth="1"/>
    <col min="2052" max="2052" width="49.28515625" style="115" customWidth="1"/>
    <col min="2053" max="2053" width="10.5703125" style="115" customWidth="1"/>
    <col min="2054" max="2306" width="9.140625" style="115"/>
    <col min="2307" max="2307" width="21.28515625" style="115" customWidth="1"/>
    <col min="2308" max="2308" width="49.28515625" style="115" customWidth="1"/>
    <col min="2309" max="2309" width="10.5703125" style="115" customWidth="1"/>
    <col min="2310" max="2562" width="9.140625" style="115"/>
    <col min="2563" max="2563" width="21.28515625" style="115" customWidth="1"/>
    <col min="2564" max="2564" width="49.28515625" style="115" customWidth="1"/>
    <col min="2565" max="2565" width="10.5703125" style="115" customWidth="1"/>
    <col min="2566" max="2818" width="9.140625" style="115"/>
    <col min="2819" max="2819" width="21.28515625" style="115" customWidth="1"/>
    <col min="2820" max="2820" width="49.28515625" style="115" customWidth="1"/>
    <col min="2821" max="2821" width="10.5703125" style="115" customWidth="1"/>
    <col min="2822" max="3074" width="9.140625" style="115"/>
    <col min="3075" max="3075" width="21.28515625" style="115" customWidth="1"/>
    <col min="3076" max="3076" width="49.28515625" style="115" customWidth="1"/>
    <col min="3077" max="3077" width="10.5703125" style="115" customWidth="1"/>
    <col min="3078" max="3330" width="9.140625" style="115"/>
    <col min="3331" max="3331" width="21.28515625" style="115" customWidth="1"/>
    <col min="3332" max="3332" width="49.28515625" style="115" customWidth="1"/>
    <col min="3333" max="3333" width="10.5703125" style="115" customWidth="1"/>
    <col min="3334" max="3586" width="9.140625" style="115"/>
    <col min="3587" max="3587" width="21.28515625" style="115" customWidth="1"/>
    <col min="3588" max="3588" width="49.28515625" style="115" customWidth="1"/>
    <col min="3589" max="3589" width="10.5703125" style="115" customWidth="1"/>
    <col min="3590" max="3842" width="9.140625" style="115"/>
    <col min="3843" max="3843" width="21.28515625" style="115" customWidth="1"/>
    <col min="3844" max="3844" width="49.28515625" style="115" customWidth="1"/>
    <col min="3845" max="3845" width="10.5703125" style="115" customWidth="1"/>
    <col min="3846" max="4098" width="9.140625" style="115"/>
    <col min="4099" max="4099" width="21.28515625" style="115" customWidth="1"/>
    <col min="4100" max="4100" width="49.28515625" style="115" customWidth="1"/>
    <col min="4101" max="4101" width="10.5703125" style="115" customWidth="1"/>
    <col min="4102" max="4354" width="9.140625" style="115"/>
    <col min="4355" max="4355" width="21.28515625" style="115" customWidth="1"/>
    <col min="4356" max="4356" width="49.28515625" style="115" customWidth="1"/>
    <col min="4357" max="4357" width="10.5703125" style="115" customWidth="1"/>
    <col min="4358" max="4610" width="9.140625" style="115"/>
    <col min="4611" max="4611" width="21.28515625" style="115" customWidth="1"/>
    <col min="4612" max="4612" width="49.28515625" style="115" customWidth="1"/>
    <col min="4613" max="4613" width="10.5703125" style="115" customWidth="1"/>
    <col min="4614" max="4866" width="9.140625" style="115"/>
    <col min="4867" max="4867" width="21.28515625" style="115" customWidth="1"/>
    <col min="4868" max="4868" width="49.28515625" style="115" customWidth="1"/>
    <col min="4869" max="4869" width="10.5703125" style="115" customWidth="1"/>
    <col min="4870" max="5122" width="9.140625" style="115"/>
    <col min="5123" max="5123" width="21.28515625" style="115" customWidth="1"/>
    <col min="5124" max="5124" width="49.28515625" style="115" customWidth="1"/>
    <col min="5125" max="5125" width="10.5703125" style="115" customWidth="1"/>
    <col min="5126" max="5378" width="9.140625" style="115"/>
    <col min="5379" max="5379" width="21.28515625" style="115" customWidth="1"/>
    <col min="5380" max="5380" width="49.28515625" style="115" customWidth="1"/>
    <col min="5381" max="5381" width="10.5703125" style="115" customWidth="1"/>
    <col min="5382" max="5634" width="9.140625" style="115"/>
    <col min="5635" max="5635" width="21.28515625" style="115" customWidth="1"/>
    <col min="5636" max="5636" width="49.28515625" style="115" customWidth="1"/>
    <col min="5637" max="5637" width="10.5703125" style="115" customWidth="1"/>
    <col min="5638" max="5890" width="9.140625" style="115"/>
    <col min="5891" max="5891" width="21.28515625" style="115" customWidth="1"/>
    <col min="5892" max="5892" width="49.28515625" style="115" customWidth="1"/>
    <col min="5893" max="5893" width="10.5703125" style="115" customWidth="1"/>
    <col min="5894" max="6146" width="9.140625" style="115"/>
    <col min="6147" max="6147" width="21.28515625" style="115" customWidth="1"/>
    <col min="6148" max="6148" width="49.28515625" style="115" customWidth="1"/>
    <col min="6149" max="6149" width="10.5703125" style="115" customWidth="1"/>
    <col min="6150" max="6402" width="9.140625" style="115"/>
    <col min="6403" max="6403" width="21.28515625" style="115" customWidth="1"/>
    <col min="6404" max="6404" width="49.28515625" style="115" customWidth="1"/>
    <col min="6405" max="6405" width="10.5703125" style="115" customWidth="1"/>
    <col min="6406" max="6658" width="9.140625" style="115"/>
    <col min="6659" max="6659" width="21.28515625" style="115" customWidth="1"/>
    <col min="6660" max="6660" width="49.28515625" style="115" customWidth="1"/>
    <col min="6661" max="6661" width="10.5703125" style="115" customWidth="1"/>
    <col min="6662" max="6914" width="9.140625" style="115"/>
    <col min="6915" max="6915" width="21.28515625" style="115" customWidth="1"/>
    <col min="6916" max="6916" width="49.28515625" style="115" customWidth="1"/>
    <col min="6917" max="6917" width="10.5703125" style="115" customWidth="1"/>
    <col min="6918" max="7170" width="9.140625" style="115"/>
    <col min="7171" max="7171" width="21.28515625" style="115" customWidth="1"/>
    <col min="7172" max="7172" width="49.28515625" style="115" customWidth="1"/>
    <col min="7173" max="7173" width="10.5703125" style="115" customWidth="1"/>
    <col min="7174" max="7426" width="9.140625" style="115"/>
    <col min="7427" max="7427" width="21.28515625" style="115" customWidth="1"/>
    <col min="7428" max="7428" width="49.28515625" style="115" customWidth="1"/>
    <col min="7429" max="7429" width="10.5703125" style="115" customWidth="1"/>
    <col min="7430" max="7682" width="9.140625" style="115"/>
    <col min="7683" max="7683" width="21.28515625" style="115" customWidth="1"/>
    <col min="7684" max="7684" width="49.28515625" style="115" customWidth="1"/>
    <col min="7685" max="7685" width="10.5703125" style="115" customWidth="1"/>
    <col min="7686" max="7938" width="9.140625" style="115"/>
    <col min="7939" max="7939" width="21.28515625" style="115" customWidth="1"/>
    <col min="7940" max="7940" width="49.28515625" style="115" customWidth="1"/>
    <col min="7941" max="7941" width="10.5703125" style="115" customWidth="1"/>
    <col min="7942" max="8194" width="9.140625" style="115"/>
    <col min="8195" max="8195" width="21.28515625" style="115" customWidth="1"/>
    <col min="8196" max="8196" width="49.28515625" style="115" customWidth="1"/>
    <col min="8197" max="8197" width="10.5703125" style="115" customWidth="1"/>
    <col min="8198" max="8450" width="9.140625" style="115"/>
    <col min="8451" max="8451" width="21.28515625" style="115" customWidth="1"/>
    <col min="8452" max="8452" width="49.28515625" style="115" customWidth="1"/>
    <col min="8453" max="8453" width="10.5703125" style="115" customWidth="1"/>
    <col min="8454" max="8706" width="9.140625" style="115"/>
    <col min="8707" max="8707" width="21.28515625" style="115" customWidth="1"/>
    <col min="8708" max="8708" width="49.28515625" style="115" customWidth="1"/>
    <col min="8709" max="8709" width="10.5703125" style="115" customWidth="1"/>
    <col min="8710" max="8962" width="9.140625" style="115"/>
    <col min="8963" max="8963" width="21.28515625" style="115" customWidth="1"/>
    <col min="8964" max="8964" width="49.28515625" style="115" customWidth="1"/>
    <col min="8965" max="8965" width="10.5703125" style="115" customWidth="1"/>
    <col min="8966" max="9218" width="9.140625" style="115"/>
    <col min="9219" max="9219" width="21.28515625" style="115" customWidth="1"/>
    <col min="9220" max="9220" width="49.28515625" style="115" customWidth="1"/>
    <col min="9221" max="9221" width="10.5703125" style="115" customWidth="1"/>
    <col min="9222" max="9474" width="9.140625" style="115"/>
    <col min="9475" max="9475" width="21.28515625" style="115" customWidth="1"/>
    <col min="9476" max="9476" width="49.28515625" style="115" customWidth="1"/>
    <col min="9477" max="9477" width="10.5703125" style="115" customWidth="1"/>
    <col min="9478" max="9730" width="9.140625" style="115"/>
    <col min="9731" max="9731" width="21.28515625" style="115" customWidth="1"/>
    <col min="9732" max="9732" width="49.28515625" style="115" customWidth="1"/>
    <col min="9733" max="9733" width="10.5703125" style="115" customWidth="1"/>
    <col min="9734" max="9986" width="9.140625" style="115"/>
    <col min="9987" max="9987" width="21.28515625" style="115" customWidth="1"/>
    <col min="9988" max="9988" width="49.28515625" style="115" customWidth="1"/>
    <col min="9989" max="9989" width="10.5703125" style="115" customWidth="1"/>
    <col min="9990" max="10242" width="9.140625" style="115"/>
    <col min="10243" max="10243" width="21.28515625" style="115" customWidth="1"/>
    <col min="10244" max="10244" width="49.28515625" style="115" customWidth="1"/>
    <col min="10245" max="10245" width="10.5703125" style="115" customWidth="1"/>
    <col min="10246" max="10498" width="9.140625" style="115"/>
    <col min="10499" max="10499" width="21.28515625" style="115" customWidth="1"/>
    <col min="10500" max="10500" width="49.28515625" style="115" customWidth="1"/>
    <col min="10501" max="10501" width="10.5703125" style="115" customWidth="1"/>
    <col min="10502" max="10754" width="9.140625" style="115"/>
    <col min="10755" max="10755" width="21.28515625" style="115" customWidth="1"/>
    <col min="10756" max="10756" width="49.28515625" style="115" customWidth="1"/>
    <col min="10757" max="10757" width="10.5703125" style="115" customWidth="1"/>
    <col min="10758" max="11010" width="9.140625" style="115"/>
    <col min="11011" max="11011" width="21.28515625" style="115" customWidth="1"/>
    <col min="11012" max="11012" width="49.28515625" style="115" customWidth="1"/>
    <col min="11013" max="11013" width="10.5703125" style="115" customWidth="1"/>
    <col min="11014" max="11266" width="9.140625" style="115"/>
    <col min="11267" max="11267" width="21.28515625" style="115" customWidth="1"/>
    <col min="11268" max="11268" width="49.28515625" style="115" customWidth="1"/>
    <col min="11269" max="11269" width="10.5703125" style="115" customWidth="1"/>
    <col min="11270" max="11522" width="9.140625" style="115"/>
    <col min="11523" max="11523" width="21.28515625" style="115" customWidth="1"/>
    <col min="11524" max="11524" width="49.28515625" style="115" customWidth="1"/>
    <col min="11525" max="11525" width="10.5703125" style="115" customWidth="1"/>
    <col min="11526" max="11778" width="9.140625" style="115"/>
    <col min="11779" max="11779" width="21.28515625" style="115" customWidth="1"/>
    <col min="11780" max="11780" width="49.28515625" style="115" customWidth="1"/>
    <col min="11781" max="11781" width="10.5703125" style="115" customWidth="1"/>
    <col min="11782" max="12034" width="9.140625" style="115"/>
    <col min="12035" max="12035" width="21.28515625" style="115" customWidth="1"/>
    <col min="12036" max="12036" width="49.28515625" style="115" customWidth="1"/>
    <col min="12037" max="12037" width="10.5703125" style="115" customWidth="1"/>
    <col min="12038" max="12290" width="9.140625" style="115"/>
    <col min="12291" max="12291" width="21.28515625" style="115" customWidth="1"/>
    <col min="12292" max="12292" width="49.28515625" style="115" customWidth="1"/>
    <col min="12293" max="12293" width="10.5703125" style="115" customWidth="1"/>
    <col min="12294" max="12546" width="9.140625" style="115"/>
    <col min="12547" max="12547" width="21.28515625" style="115" customWidth="1"/>
    <col min="12548" max="12548" width="49.28515625" style="115" customWidth="1"/>
    <col min="12549" max="12549" width="10.5703125" style="115" customWidth="1"/>
    <col min="12550" max="12802" width="9.140625" style="115"/>
    <col min="12803" max="12803" width="21.28515625" style="115" customWidth="1"/>
    <col min="12804" max="12804" width="49.28515625" style="115" customWidth="1"/>
    <col min="12805" max="12805" width="10.5703125" style="115" customWidth="1"/>
    <col min="12806" max="13058" width="9.140625" style="115"/>
    <col min="13059" max="13059" width="21.28515625" style="115" customWidth="1"/>
    <col min="13060" max="13060" width="49.28515625" style="115" customWidth="1"/>
    <col min="13061" max="13061" width="10.5703125" style="115" customWidth="1"/>
    <col min="13062" max="13314" width="9.140625" style="115"/>
    <col min="13315" max="13315" width="21.28515625" style="115" customWidth="1"/>
    <col min="13316" max="13316" width="49.28515625" style="115" customWidth="1"/>
    <col min="13317" max="13317" width="10.5703125" style="115" customWidth="1"/>
    <col min="13318" max="13570" width="9.140625" style="115"/>
    <col min="13571" max="13571" width="21.28515625" style="115" customWidth="1"/>
    <col min="13572" max="13572" width="49.28515625" style="115" customWidth="1"/>
    <col min="13573" max="13573" width="10.5703125" style="115" customWidth="1"/>
    <col min="13574" max="13826" width="9.140625" style="115"/>
    <col min="13827" max="13827" width="21.28515625" style="115" customWidth="1"/>
    <col min="13828" max="13828" width="49.28515625" style="115" customWidth="1"/>
    <col min="13829" max="13829" width="10.5703125" style="115" customWidth="1"/>
    <col min="13830" max="14082" width="9.140625" style="115"/>
    <col min="14083" max="14083" width="21.28515625" style="115" customWidth="1"/>
    <col min="14084" max="14084" width="49.28515625" style="115" customWidth="1"/>
    <col min="14085" max="14085" width="10.5703125" style="115" customWidth="1"/>
    <col min="14086" max="14338" width="9.140625" style="115"/>
    <col min="14339" max="14339" width="21.28515625" style="115" customWidth="1"/>
    <col min="14340" max="14340" width="49.28515625" style="115" customWidth="1"/>
    <col min="14341" max="14341" width="10.5703125" style="115" customWidth="1"/>
    <col min="14342" max="14594" width="9.140625" style="115"/>
    <col min="14595" max="14595" width="21.28515625" style="115" customWidth="1"/>
    <col min="14596" max="14596" width="49.28515625" style="115" customWidth="1"/>
    <col min="14597" max="14597" width="10.5703125" style="115" customWidth="1"/>
    <col min="14598" max="14850" width="9.140625" style="115"/>
    <col min="14851" max="14851" width="21.28515625" style="115" customWidth="1"/>
    <col min="14852" max="14852" width="49.28515625" style="115" customWidth="1"/>
    <col min="14853" max="14853" width="10.5703125" style="115" customWidth="1"/>
    <col min="14854" max="15106" width="9.140625" style="115"/>
    <col min="15107" max="15107" width="21.28515625" style="115" customWidth="1"/>
    <col min="15108" max="15108" width="49.28515625" style="115" customWidth="1"/>
    <col min="15109" max="15109" width="10.5703125" style="115" customWidth="1"/>
    <col min="15110" max="15362" width="9.140625" style="115"/>
    <col min="15363" max="15363" width="21.28515625" style="115" customWidth="1"/>
    <col min="15364" max="15364" width="49.28515625" style="115" customWidth="1"/>
    <col min="15365" max="15365" width="10.5703125" style="115" customWidth="1"/>
    <col min="15366" max="15618" width="9.140625" style="115"/>
    <col min="15619" max="15619" width="21.28515625" style="115" customWidth="1"/>
    <col min="15620" max="15620" width="49.28515625" style="115" customWidth="1"/>
    <col min="15621" max="15621" width="10.5703125" style="115" customWidth="1"/>
    <col min="15622" max="15874" width="9.140625" style="115"/>
    <col min="15875" max="15875" width="21.28515625" style="115" customWidth="1"/>
    <col min="15876" max="15876" width="49.28515625" style="115" customWidth="1"/>
    <col min="15877" max="15877" width="10.5703125" style="115" customWidth="1"/>
    <col min="15878" max="16130" width="9.140625" style="115"/>
    <col min="16131" max="16131" width="21.28515625" style="115" customWidth="1"/>
    <col min="16132" max="16132" width="49.28515625" style="115" customWidth="1"/>
    <col min="16133" max="16133" width="10.5703125" style="115" customWidth="1"/>
    <col min="16134" max="16384" width="9.140625" style="115"/>
  </cols>
  <sheetData>
    <row r="1" spans="1:10" ht="15" customHeight="1">
      <c r="B1" s="146"/>
      <c r="C1" s="322" t="s">
        <v>139</v>
      </c>
      <c r="D1" s="339"/>
      <c r="E1" s="339"/>
    </row>
    <row r="2" spans="1:10" ht="39.75" customHeight="1">
      <c r="B2" s="144"/>
      <c r="C2" s="302" t="s">
        <v>140</v>
      </c>
      <c r="D2" s="313"/>
      <c r="E2" s="313"/>
    </row>
    <row r="3" spans="1:10" ht="15">
      <c r="B3" s="141"/>
      <c r="C3" s="318" t="s">
        <v>251</v>
      </c>
      <c r="D3" s="319"/>
      <c r="E3" s="319"/>
    </row>
    <row r="4" spans="1:10" ht="14.25" customHeight="1">
      <c r="A4" s="114"/>
      <c r="B4" s="302"/>
      <c r="C4" s="302"/>
      <c r="D4" s="302"/>
      <c r="E4" s="302"/>
    </row>
    <row r="5" spans="1:10" ht="32.25" customHeight="1">
      <c r="A5" s="342" t="s">
        <v>215</v>
      </c>
      <c r="B5" s="342"/>
      <c r="C5" s="342"/>
      <c r="D5" s="342"/>
      <c r="E5" s="342"/>
    </row>
    <row r="6" spans="1:10" ht="16.5" customHeight="1">
      <c r="A6" s="120"/>
      <c r="B6" s="120"/>
      <c r="C6" s="147"/>
      <c r="D6" s="147"/>
      <c r="E6" s="120"/>
    </row>
    <row r="7" spans="1:10" ht="15">
      <c r="A7" s="116"/>
      <c r="B7" s="116"/>
      <c r="C7" s="116"/>
      <c r="D7" s="116"/>
      <c r="E7" s="117" t="s">
        <v>126</v>
      </c>
    </row>
    <row r="8" spans="1:10" ht="38.25" customHeight="1">
      <c r="A8" s="343" t="s">
        <v>105</v>
      </c>
      <c r="B8" s="345" t="s">
        <v>138</v>
      </c>
      <c r="C8" s="347" t="s">
        <v>5</v>
      </c>
      <c r="D8" s="348"/>
      <c r="E8" s="349"/>
      <c r="J8" s="113"/>
    </row>
    <row r="9" spans="1:10" ht="40.5" customHeight="1">
      <c r="A9" s="344"/>
      <c r="B9" s="346"/>
      <c r="C9" s="199" t="s">
        <v>132</v>
      </c>
      <c r="D9" s="199" t="s">
        <v>134</v>
      </c>
      <c r="E9" s="199" t="s">
        <v>208</v>
      </c>
      <c r="J9" s="143"/>
    </row>
    <row r="10" spans="1:10" ht="57.75" customHeight="1">
      <c r="A10" s="197" t="s">
        <v>106</v>
      </c>
      <c r="B10" s="198" t="s">
        <v>130</v>
      </c>
      <c r="C10" s="186">
        <f>C20</f>
        <v>0</v>
      </c>
      <c r="D10" s="186">
        <f>D20</f>
        <v>0</v>
      </c>
      <c r="E10" s="125">
        <f>E20</f>
        <v>0</v>
      </c>
      <c r="J10" s="143"/>
    </row>
    <row r="11" spans="1:10" ht="51" customHeight="1">
      <c r="A11" s="197" t="s">
        <v>107</v>
      </c>
      <c r="B11" s="198" t="s">
        <v>108</v>
      </c>
      <c r="C11" s="186">
        <f>C12+C16</f>
        <v>0</v>
      </c>
      <c r="D11" s="186">
        <f>D12+D16</f>
        <v>0</v>
      </c>
      <c r="E11" s="125">
        <f>E12+E16</f>
        <v>0</v>
      </c>
    </row>
    <row r="12" spans="1:10" ht="42.75" customHeight="1">
      <c r="A12" s="197" t="s">
        <v>109</v>
      </c>
      <c r="B12" s="198" t="s">
        <v>110</v>
      </c>
      <c r="C12" s="186">
        <f t="shared" ref="C12:E14" si="0">C13</f>
        <v>-58413.5</v>
      </c>
      <c r="D12" s="186">
        <f t="shared" si="0"/>
        <v>-44216.2</v>
      </c>
      <c r="E12" s="125">
        <f t="shared" si="0"/>
        <v>-47768.6</v>
      </c>
    </row>
    <row r="13" spans="1:10" ht="30" customHeight="1">
      <c r="A13" s="197" t="s">
        <v>111</v>
      </c>
      <c r="B13" s="198" t="s">
        <v>112</v>
      </c>
      <c r="C13" s="186">
        <f t="shared" si="0"/>
        <v>-58413.5</v>
      </c>
      <c r="D13" s="186">
        <f t="shared" si="0"/>
        <v>-44216.2</v>
      </c>
      <c r="E13" s="125">
        <f t="shared" si="0"/>
        <v>-47768.6</v>
      </c>
    </row>
    <row r="14" spans="1:10" ht="35.25" customHeight="1">
      <c r="A14" s="197" t="s">
        <v>113</v>
      </c>
      <c r="B14" s="198" t="s">
        <v>114</v>
      </c>
      <c r="C14" s="186">
        <f t="shared" si="0"/>
        <v>-58413.5</v>
      </c>
      <c r="D14" s="186">
        <f t="shared" si="0"/>
        <v>-44216.2</v>
      </c>
      <c r="E14" s="125">
        <f t="shared" si="0"/>
        <v>-47768.6</v>
      </c>
    </row>
    <row r="15" spans="1:10" ht="45" customHeight="1">
      <c r="A15" s="197" t="s">
        <v>115</v>
      </c>
      <c r="B15" s="198" t="s">
        <v>116</v>
      </c>
      <c r="C15" s="201">
        <v>-58413.5</v>
      </c>
      <c r="D15" s="201">
        <v>-44216.2</v>
      </c>
      <c r="E15" s="201">
        <v>-47768.6</v>
      </c>
    </row>
    <row r="16" spans="1:10" ht="35.25" customHeight="1">
      <c r="A16" s="197" t="s">
        <v>117</v>
      </c>
      <c r="B16" s="198" t="s">
        <v>118</v>
      </c>
      <c r="C16" s="186">
        <f t="shared" ref="C16:E18" si="1">C17</f>
        <v>58413.5</v>
      </c>
      <c r="D16" s="186">
        <f t="shared" si="1"/>
        <v>44216.2</v>
      </c>
      <c r="E16" s="125">
        <f t="shared" si="1"/>
        <v>47768.6</v>
      </c>
    </row>
    <row r="17" spans="1:5" ht="39" customHeight="1">
      <c r="A17" s="197" t="s">
        <v>119</v>
      </c>
      <c r="B17" s="198" t="s">
        <v>120</v>
      </c>
      <c r="C17" s="186">
        <f t="shared" si="1"/>
        <v>58413.5</v>
      </c>
      <c r="D17" s="186">
        <f t="shared" si="1"/>
        <v>44216.2</v>
      </c>
      <c r="E17" s="125">
        <f t="shared" si="1"/>
        <v>47768.6</v>
      </c>
    </row>
    <row r="18" spans="1:5" ht="36.75" customHeight="1">
      <c r="A18" s="197" t="s">
        <v>121</v>
      </c>
      <c r="B18" s="198" t="s">
        <v>122</v>
      </c>
      <c r="C18" s="186">
        <f t="shared" si="1"/>
        <v>58413.5</v>
      </c>
      <c r="D18" s="186">
        <f t="shared" si="1"/>
        <v>44216.2</v>
      </c>
      <c r="E18" s="125">
        <f t="shared" si="1"/>
        <v>47768.6</v>
      </c>
    </row>
    <row r="19" spans="1:5" ht="60" customHeight="1">
      <c r="A19" s="197" t="s">
        <v>123</v>
      </c>
      <c r="B19" s="198" t="s">
        <v>124</v>
      </c>
      <c r="C19" s="201">
        <v>58413.5</v>
      </c>
      <c r="D19" s="201">
        <v>44216.2</v>
      </c>
      <c r="E19" s="201">
        <v>47768.6</v>
      </c>
    </row>
    <row r="20" spans="1:5" ht="30" customHeight="1">
      <c r="A20" s="340" t="s">
        <v>125</v>
      </c>
      <c r="B20" s="341"/>
      <c r="C20" s="187">
        <f>C11</f>
        <v>0</v>
      </c>
      <c r="D20" s="187">
        <f>D11</f>
        <v>0</v>
      </c>
      <c r="E20" s="126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92" orientation="portrait" r:id="rId1"/>
  <headerFooter alignWithMargins="0"/>
  <ignoredErrors>
    <ignoredError sqref="E20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opLeftCell="D1" workbookViewId="0">
      <selection activeCell="J4" sqref="J4"/>
    </sheetView>
  </sheetViews>
  <sheetFormatPr defaultRowHeight="12.75"/>
  <cols>
    <col min="1" max="1" width="3.140625" style="115" customWidth="1"/>
    <col min="2" max="2" width="40.7109375" style="115" customWidth="1"/>
    <col min="3" max="3" width="13.140625" style="115" customWidth="1"/>
    <col min="4" max="4" width="11.140625" style="115" customWidth="1"/>
    <col min="5" max="5" width="12.7109375" style="115" customWidth="1"/>
    <col min="6" max="6" width="12" style="115" customWidth="1"/>
    <col min="7" max="7" width="10.7109375" style="115" customWidth="1"/>
    <col min="8" max="8" width="14.7109375" style="115" customWidth="1"/>
    <col min="9" max="9" width="11.85546875" style="115" customWidth="1"/>
    <col min="10" max="10" width="11.140625" style="115" customWidth="1"/>
    <col min="11" max="11" width="13" style="115" customWidth="1"/>
    <col min="12" max="263" width="9.140625" style="115"/>
    <col min="264" max="264" width="3.140625" style="115" customWidth="1"/>
    <col min="265" max="265" width="38.7109375" style="115" customWidth="1"/>
    <col min="266" max="266" width="18.28515625" style="115" customWidth="1"/>
    <col min="267" max="267" width="20" style="115" customWidth="1"/>
    <col min="268" max="519" width="9.140625" style="115"/>
    <col min="520" max="520" width="3.140625" style="115" customWidth="1"/>
    <col min="521" max="521" width="38.7109375" style="115" customWidth="1"/>
    <col min="522" max="522" width="18.28515625" style="115" customWidth="1"/>
    <col min="523" max="523" width="20" style="115" customWidth="1"/>
    <col min="524" max="775" width="9.140625" style="115"/>
    <col min="776" max="776" width="3.140625" style="115" customWidth="1"/>
    <col min="777" max="777" width="38.7109375" style="115" customWidth="1"/>
    <col min="778" max="778" width="18.28515625" style="115" customWidth="1"/>
    <col min="779" max="779" width="20" style="115" customWidth="1"/>
    <col min="780" max="1031" width="9.140625" style="115"/>
    <col min="1032" max="1032" width="3.140625" style="115" customWidth="1"/>
    <col min="1033" max="1033" width="38.7109375" style="115" customWidth="1"/>
    <col min="1034" max="1034" width="18.28515625" style="115" customWidth="1"/>
    <col min="1035" max="1035" width="20" style="115" customWidth="1"/>
    <col min="1036" max="1287" width="9.140625" style="115"/>
    <col min="1288" max="1288" width="3.140625" style="115" customWidth="1"/>
    <col min="1289" max="1289" width="38.7109375" style="115" customWidth="1"/>
    <col min="1290" max="1290" width="18.28515625" style="115" customWidth="1"/>
    <col min="1291" max="1291" width="20" style="115" customWidth="1"/>
    <col min="1292" max="1543" width="9.140625" style="115"/>
    <col min="1544" max="1544" width="3.140625" style="115" customWidth="1"/>
    <col min="1545" max="1545" width="38.7109375" style="115" customWidth="1"/>
    <col min="1546" max="1546" width="18.28515625" style="115" customWidth="1"/>
    <col min="1547" max="1547" width="20" style="115" customWidth="1"/>
    <col min="1548" max="1799" width="9.140625" style="115"/>
    <col min="1800" max="1800" width="3.140625" style="115" customWidth="1"/>
    <col min="1801" max="1801" width="38.7109375" style="115" customWidth="1"/>
    <col min="1802" max="1802" width="18.28515625" style="115" customWidth="1"/>
    <col min="1803" max="1803" width="20" style="115" customWidth="1"/>
    <col min="1804" max="2055" width="9.140625" style="115"/>
    <col min="2056" max="2056" width="3.140625" style="115" customWidth="1"/>
    <col min="2057" max="2057" width="38.7109375" style="115" customWidth="1"/>
    <col min="2058" max="2058" width="18.28515625" style="115" customWidth="1"/>
    <col min="2059" max="2059" width="20" style="115" customWidth="1"/>
    <col min="2060" max="2311" width="9.140625" style="115"/>
    <col min="2312" max="2312" width="3.140625" style="115" customWidth="1"/>
    <col min="2313" max="2313" width="38.7109375" style="115" customWidth="1"/>
    <col min="2314" max="2314" width="18.28515625" style="115" customWidth="1"/>
    <col min="2315" max="2315" width="20" style="115" customWidth="1"/>
    <col min="2316" max="2567" width="9.140625" style="115"/>
    <col min="2568" max="2568" width="3.140625" style="115" customWidth="1"/>
    <col min="2569" max="2569" width="38.7109375" style="115" customWidth="1"/>
    <col min="2570" max="2570" width="18.28515625" style="115" customWidth="1"/>
    <col min="2571" max="2571" width="20" style="115" customWidth="1"/>
    <col min="2572" max="2823" width="9.140625" style="115"/>
    <col min="2824" max="2824" width="3.140625" style="115" customWidth="1"/>
    <col min="2825" max="2825" width="38.7109375" style="115" customWidth="1"/>
    <col min="2826" max="2826" width="18.28515625" style="115" customWidth="1"/>
    <col min="2827" max="2827" width="20" style="115" customWidth="1"/>
    <col min="2828" max="3079" width="9.140625" style="115"/>
    <col min="3080" max="3080" width="3.140625" style="115" customWidth="1"/>
    <col min="3081" max="3081" width="38.7109375" style="115" customWidth="1"/>
    <col min="3082" max="3082" width="18.28515625" style="115" customWidth="1"/>
    <col min="3083" max="3083" width="20" style="115" customWidth="1"/>
    <col min="3084" max="3335" width="9.140625" style="115"/>
    <col min="3336" max="3336" width="3.140625" style="115" customWidth="1"/>
    <col min="3337" max="3337" width="38.7109375" style="115" customWidth="1"/>
    <col min="3338" max="3338" width="18.28515625" style="115" customWidth="1"/>
    <col min="3339" max="3339" width="20" style="115" customWidth="1"/>
    <col min="3340" max="3591" width="9.140625" style="115"/>
    <col min="3592" max="3592" width="3.140625" style="115" customWidth="1"/>
    <col min="3593" max="3593" width="38.7109375" style="115" customWidth="1"/>
    <col min="3594" max="3594" width="18.28515625" style="115" customWidth="1"/>
    <col min="3595" max="3595" width="20" style="115" customWidth="1"/>
    <col min="3596" max="3847" width="9.140625" style="115"/>
    <col min="3848" max="3848" width="3.140625" style="115" customWidth="1"/>
    <col min="3849" max="3849" width="38.7109375" style="115" customWidth="1"/>
    <col min="3850" max="3850" width="18.28515625" style="115" customWidth="1"/>
    <col min="3851" max="3851" width="20" style="115" customWidth="1"/>
    <col min="3852" max="4103" width="9.140625" style="115"/>
    <col min="4104" max="4104" width="3.140625" style="115" customWidth="1"/>
    <col min="4105" max="4105" width="38.7109375" style="115" customWidth="1"/>
    <col min="4106" max="4106" width="18.28515625" style="115" customWidth="1"/>
    <col min="4107" max="4107" width="20" style="115" customWidth="1"/>
    <col min="4108" max="4359" width="9.140625" style="115"/>
    <col min="4360" max="4360" width="3.140625" style="115" customWidth="1"/>
    <col min="4361" max="4361" width="38.7109375" style="115" customWidth="1"/>
    <col min="4362" max="4362" width="18.28515625" style="115" customWidth="1"/>
    <col min="4363" max="4363" width="20" style="115" customWidth="1"/>
    <col min="4364" max="4615" width="9.140625" style="115"/>
    <col min="4616" max="4616" width="3.140625" style="115" customWidth="1"/>
    <col min="4617" max="4617" width="38.7109375" style="115" customWidth="1"/>
    <col min="4618" max="4618" width="18.28515625" style="115" customWidth="1"/>
    <col min="4619" max="4619" width="20" style="115" customWidth="1"/>
    <col min="4620" max="4871" width="9.140625" style="115"/>
    <col min="4872" max="4872" width="3.140625" style="115" customWidth="1"/>
    <col min="4873" max="4873" width="38.7109375" style="115" customWidth="1"/>
    <col min="4874" max="4874" width="18.28515625" style="115" customWidth="1"/>
    <col min="4875" max="4875" width="20" style="115" customWidth="1"/>
    <col min="4876" max="5127" width="9.140625" style="115"/>
    <col min="5128" max="5128" width="3.140625" style="115" customWidth="1"/>
    <col min="5129" max="5129" width="38.7109375" style="115" customWidth="1"/>
    <col min="5130" max="5130" width="18.28515625" style="115" customWidth="1"/>
    <col min="5131" max="5131" width="20" style="115" customWidth="1"/>
    <col min="5132" max="5383" width="9.140625" style="115"/>
    <col min="5384" max="5384" width="3.140625" style="115" customWidth="1"/>
    <col min="5385" max="5385" width="38.7109375" style="115" customWidth="1"/>
    <col min="5386" max="5386" width="18.28515625" style="115" customWidth="1"/>
    <col min="5387" max="5387" width="20" style="115" customWidth="1"/>
    <col min="5388" max="5639" width="9.140625" style="115"/>
    <col min="5640" max="5640" width="3.140625" style="115" customWidth="1"/>
    <col min="5641" max="5641" width="38.7109375" style="115" customWidth="1"/>
    <col min="5642" max="5642" width="18.28515625" style="115" customWidth="1"/>
    <col min="5643" max="5643" width="20" style="115" customWidth="1"/>
    <col min="5644" max="5895" width="9.140625" style="115"/>
    <col min="5896" max="5896" width="3.140625" style="115" customWidth="1"/>
    <col min="5897" max="5897" width="38.7109375" style="115" customWidth="1"/>
    <col min="5898" max="5898" width="18.28515625" style="115" customWidth="1"/>
    <col min="5899" max="5899" width="20" style="115" customWidth="1"/>
    <col min="5900" max="6151" width="9.140625" style="115"/>
    <col min="6152" max="6152" width="3.140625" style="115" customWidth="1"/>
    <col min="6153" max="6153" width="38.7109375" style="115" customWidth="1"/>
    <col min="6154" max="6154" width="18.28515625" style="115" customWidth="1"/>
    <col min="6155" max="6155" width="20" style="115" customWidth="1"/>
    <col min="6156" max="6407" width="9.140625" style="115"/>
    <col min="6408" max="6408" width="3.140625" style="115" customWidth="1"/>
    <col min="6409" max="6409" width="38.7109375" style="115" customWidth="1"/>
    <col min="6410" max="6410" width="18.28515625" style="115" customWidth="1"/>
    <col min="6411" max="6411" width="20" style="115" customWidth="1"/>
    <col min="6412" max="6663" width="9.140625" style="115"/>
    <col min="6664" max="6664" width="3.140625" style="115" customWidth="1"/>
    <col min="6665" max="6665" width="38.7109375" style="115" customWidth="1"/>
    <col min="6666" max="6666" width="18.28515625" style="115" customWidth="1"/>
    <col min="6667" max="6667" width="20" style="115" customWidth="1"/>
    <col min="6668" max="6919" width="9.140625" style="115"/>
    <col min="6920" max="6920" width="3.140625" style="115" customWidth="1"/>
    <col min="6921" max="6921" width="38.7109375" style="115" customWidth="1"/>
    <col min="6922" max="6922" width="18.28515625" style="115" customWidth="1"/>
    <col min="6923" max="6923" width="20" style="115" customWidth="1"/>
    <col min="6924" max="7175" width="9.140625" style="115"/>
    <col min="7176" max="7176" width="3.140625" style="115" customWidth="1"/>
    <col min="7177" max="7177" width="38.7109375" style="115" customWidth="1"/>
    <col min="7178" max="7178" width="18.28515625" style="115" customWidth="1"/>
    <col min="7179" max="7179" width="20" style="115" customWidth="1"/>
    <col min="7180" max="7431" width="9.140625" style="115"/>
    <col min="7432" max="7432" width="3.140625" style="115" customWidth="1"/>
    <col min="7433" max="7433" width="38.7109375" style="115" customWidth="1"/>
    <col min="7434" max="7434" width="18.28515625" style="115" customWidth="1"/>
    <col min="7435" max="7435" width="20" style="115" customWidth="1"/>
    <col min="7436" max="7687" width="9.140625" style="115"/>
    <col min="7688" max="7688" width="3.140625" style="115" customWidth="1"/>
    <col min="7689" max="7689" width="38.7109375" style="115" customWidth="1"/>
    <col min="7690" max="7690" width="18.28515625" style="115" customWidth="1"/>
    <col min="7691" max="7691" width="20" style="115" customWidth="1"/>
    <col min="7692" max="7943" width="9.140625" style="115"/>
    <col min="7944" max="7944" width="3.140625" style="115" customWidth="1"/>
    <col min="7945" max="7945" width="38.7109375" style="115" customWidth="1"/>
    <col min="7946" max="7946" width="18.28515625" style="115" customWidth="1"/>
    <col min="7947" max="7947" width="20" style="115" customWidth="1"/>
    <col min="7948" max="8199" width="9.140625" style="115"/>
    <col min="8200" max="8200" width="3.140625" style="115" customWidth="1"/>
    <col min="8201" max="8201" width="38.7109375" style="115" customWidth="1"/>
    <col min="8202" max="8202" width="18.28515625" style="115" customWidth="1"/>
    <col min="8203" max="8203" width="20" style="115" customWidth="1"/>
    <col min="8204" max="8455" width="9.140625" style="115"/>
    <col min="8456" max="8456" width="3.140625" style="115" customWidth="1"/>
    <col min="8457" max="8457" width="38.7109375" style="115" customWidth="1"/>
    <col min="8458" max="8458" width="18.28515625" style="115" customWidth="1"/>
    <col min="8459" max="8459" width="20" style="115" customWidth="1"/>
    <col min="8460" max="8711" width="9.140625" style="115"/>
    <col min="8712" max="8712" width="3.140625" style="115" customWidth="1"/>
    <col min="8713" max="8713" width="38.7109375" style="115" customWidth="1"/>
    <col min="8714" max="8714" width="18.28515625" style="115" customWidth="1"/>
    <col min="8715" max="8715" width="20" style="115" customWidth="1"/>
    <col min="8716" max="8967" width="9.140625" style="115"/>
    <col min="8968" max="8968" width="3.140625" style="115" customWidth="1"/>
    <col min="8969" max="8969" width="38.7109375" style="115" customWidth="1"/>
    <col min="8970" max="8970" width="18.28515625" style="115" customWidth="1"/>
    <col min="8971" max="8971" width="20" style="115" customWidth="1"/>
    <col min="8972" max="9223" width="9.140625" style="115"/>
    <col min="9224" max="9224" width="3.140625" style="115" customWidth="1"/>
    <col min="9225" max="9225" width="38.7109375" style="115" customWidth="1"/>
    <col min="9226" max="9226" width="18.28515625" style="115" customWidth="1"/>
    <col min="9227" max="9227" width="20" style="115" customWidth="1"/>
    <col min="9228" max="9479" width="9.140625" style="115"/>
    <col min="9480" max="9480" width="3.140625" style="115" customWidth="1"/>
    <col min="9481" max="9481" width="38.7109375" style="115" customWidth="1"/>
    <col min="9482" max="9482" width="18.28515625" style="115" customWidth="1"/>
    <col min="9483" max="9483" width="20" style="115" customWidth="1"/>
    <col min="9484" max="9735" width="9.140625" style="115"/>
    <col min="9736" max="9736" width="3.140625" style="115" customWidth="1"/>
    <col min="9737" max="9737" width="38.7109375" style="115" customWidth="1"/>
    <col min="9738" max="9738" width="18.28515625" style="115" customWidth="1"/>
    <col min="9739" max="9739" width="20" style="115" customWidth="1"/>
    <col min="9740" max="9991" width="9.140625" style="115"/>
    <col min="9992" max="9992" width="3.140625" style="115" customWidth="1"/>
    <col min="9993" max="9993" width="38.7109375" style="115" customWidth="1"/>
    <col min="9994" max="9994" width="18.28515625" style="115" customWidth="1"/>
    <col min="9995" max="9995" width="20" style="115" customWidth="1"/>
    <col min="9996" max="10247" width="9.140625" style="115"/>
    <col min="10248" max="10248" width="3.140625" style="115" customWidth="1"/>
    <col min="10249" max="10249" width="38.7109375" style="115" customWidth="1"/>
    <col min="10250" max="10250" width="18.28515625" style="115" customWidth="1"/>
    <col min="10251" max="10251" width="20" style="115" customWidth="1"/>
    <col min="10252" max="10503" width="9.140625" style="115"/>
    <col min="10504" max="10504" width="3.140625" style="115" customWidth="1"/>
    <col min="10505" max="10505" width="38.7109375" style="115" customWidth="1"/>
    <col min="10506" max="10506" width="18.28515625" style="115" customWidth="1"/>
    <col min="10507" max="10507" width="20" style="115" customWidth="1"/>
    <col min="10508" max="10759" width="9.140625" style="115"/>
    <col min="10760" max="10760" width="3.140625" style="115" customWidth="1"/>
    <col min="10761" max="10761" width="38.7109375" style="115" customWidth="1"/>
    <col min="10762" max="10762" width="18.28515625" style="115" customWidth="1"/>
    <col min="10763" max="10763" width="20" style="115" customWidth="1"/>
    <col min="10764" max="11015" width="9.140625" style="115"/>
    <col min="11016" max="11016" width="3.140625" style="115" customWidth="1"/>
    <col min="11017" max="11017" width="38.7109375" style="115" customWidth="1"/>
    <col min="11018" max="11018" width="18.28515625" style="115" customWidth="1"/>
    <col min="11019" max="11019" width="20" style="115" customWidth="1"/>
    <col min="11020" max="11271" width="9.140625" style="115"/>
    <col min="11272" max="11272" width="3.140625" style="115" customWidth="1"/>
    <col min="11273" max="11273" width="38.7109375" style="115" customWidth="1"/>
    <col min="11274" max="11274" width="18.28515625" style="115" customWidth="1"/>
    <col min="11275" max="11275" width="20" style="115" customWidth="1"/>
    <col min="11276" max="11527" width="9.140625" style="115"/>
    <col min="11528" max="11528" width="3.140625" style="115" customWidth="1"/>
    <col min="11529" max="11529" width="38.7109375" style="115" customWidth="1"/>
    <col min="11530" max="11530" width="18.28515625" style="115" customWidth="1"/>
    <col min="11531" max="11531" width="20" style="115" customWidth="1"/>
    <col min="11532" max="11783" width="9.140625" style="115"/>
    <col min="11784" max="11784" width="3.140625" style="115" customWidth="1"/>
    <col min="11785" max="11785" width="38.7109375" style="115" customWidth="1"/>
    <col min="11786" max="11786" width="18.28515625" style="115" customWidth="1"/>
    <col min="11787" max="11787" width="20" style="115" customWidth="1"/>
    <col min="11788" max="12039" width="9.140625" style="115"/>
    <col min="12040" max="12040" width="3.140625" style="115" customWidth="1"/>
    <col min="12041" max="12041" width="38.7109375" style="115" customWidth="1"/>
    <col min="12042" max="12042" width="18.28515625" style="115" customWidth="1"/>
    <col min="12043" max="12043" width="20" style="115" customWidth="1"/>
    <col min="12044" max="12295" width="9.140625" style="115"/>
    <col min="12296" max="12296" width="3.140625" style="115" customWidth="1"/>
    <col min="12297" max="12297" width="38.7109375" style="115" customWidth="1"/>
    <col min="12298" max="12298" width="18.28515625" style="115" customWidth="1"/>
    <col min="12299" max="12299" width="20" style="115" customWidth="1"/>
    <col min="12300" max="12551" width="9.140625" style="115"/>
    <col min="12552" max="12552" width="3.140625" style="115" customWidth="1"/>
    <col min="12553" max="12553" width="38.7109375" style="115" customWidth="1"/>
    <col min="12554" max="12554" width="18.28515625" style="115" customWidth="1"/>
    <col min="12555" max="12555" width="20" style="115" customWidth="1"/>
    <col min="12556" max="12807" width="9.140625" style="115"/>
    <col min="12808" max="12808" width="3.140625" style="115" customWidth="1"/>
    <col min="12809" max="12809" width="38.7109375" style="115" customWidth="1"/>
    <col min="12810" max="12810" width="18.28515625" style="115" customWidth="1"/>
    <col min="12811" max="12811" width="20" style="115" customWidth="1"/>
    <col min="12812" max="13063" width="9.140625" style="115"/>
    <col min="13064" max="13064" width="3.140625" style="115" customWidth="1"/>
    <col min="13065" max="13065" width="38.7109375" style="115" customWidth="1"/>
    <col min="13066" max="13066" width="18.28515625" style="115" customWidth="1"/>
    <col min="13067" max="13067" width="20" style="115" customWidth="1"/>
    <col min="13068" max="13319" width="9.140625" style="115"/>
    <col min="13320" max="13320" width="3.140625" style="115" customWidth="1"/>
    <col min="13321" max="13321" width="38.7109375" style="115" customWidth="1"/>
    <col min="13322" max="13322" width="18.28515625" style="115" customWidth="1"/>
    <col min="13323" max="13323" width="20" style="115" customWidth="1"/>
    <col min="13324" max="13575" width="9.140625" style="115"/>
    <col min="13576" max="13576" width="3.140625" style="115" customWidth="1"/>
    <col min="13577" max="13577" width="38.7109375" style="115" customWidth="1"/>
    <col min="13578" max="13578" width="18.28515625" style="115" customWidth="1"/>
    <col min="13579" max="13579" width="20" style="115" customWidth="1"/>
    <col min="13580" max="13831" width="9.140625" style="115"/>
    <col min="13832" max="13832" width="3.140625" style="115" customWidth="1"/>
    <col min="13833" max="13833" width="38.7109375" style="115" customWidth="1"/>
    <col min="13834" max="13834" width="18.28515625" style="115" customWidth="1"/>
    <col min="13835" max="13835" width="20" style="115" customWidth="1"/>
    <col min="13836" max="14087" width="9.140625" style="115"/>
    <col min="14088" max="14088" width="3.140625" style="115" customWidth="1"/>
    <col min="14089" max="14089" width="38.7109375" style="115" customWidth="1"/>
    <col min="14090" max="14090" width="18.28515625" style="115" customWidth="1"/>
    <col min="14091" max="14091" width="20" style="115" customWidth="1"/>
    <col min="14092" max="14343" width="9.140625" style="115"/>
    <col min="14344" max="14344" width="3.140625" style="115" customWidth="1"/>
    <col min="14345" max="14345" width="38.7109375" style="115" customWidth="1"/>
    <col min="14346" max="14346" width="18.28515625" style="115" customWidth="1"/>
    <col min="14347" max="14347" width="20" style="115" customWidth="1"/>
    <col min="14348" max="14599" width="9.140625" style="115"/>
    <col min="14600" max="14600" width="3.140625" style="115" customWidth="1"/>
    <col min="14601" max="14601" width="38.7109375" style="115" customWidth="1"/>
    <col min="14602" max="14602" width="18.28515625" style="115" customWidth="1"/>
    <col min="14603" max="14603" width="20" style="115" customWidth="1"/>
    <col min="14604" max="14855" width="9.140625" style="115"/>
    <col min="14856" max="14856" width="3.140625" style="115" customWidth="1"/>
    <col min="14857" max="14857" width="38.7109375" style="115" customWidth="1"/>
    <col min="14858" max="14858" width="18.28515625" style="115" customWidth="1"/>
    <col min="14859" max="14859" width="20" style="115" customWidth="1"/>
    <col min="14860" max="15111" width="9.140625" style="115"/>
    <col min="15112" max="15112" width="3.140625" style="115" customWidth="1"/>
    <col min="15113" max="15113" width="38.7109375" style="115" customWidth="1"/>
    <col min="15114" max="15114" width="18.28515625" style="115" customWidth="1"/>
    <col min="15115" max="15115" width="20" style="115" customWidth="1"/>
    <col min="15116" max="15367" width="9.140625" style="115"/>
    <col min="15368" max="15368" width="3.140625" style="115" customWidth="1"/>
    <col min="15369" max="15369" width="38.7109375" style="115" customWidth="1"/>
    <col min="15370" max="15370" width="18.28515625" style="115" customWidth="1"/>
    <col min="15371" max="15371" width="20" style="115" customWidth="1"/>
    <col min="15372" max="15623" width="9.140625" style="115"/>
    <col min="15624" max="15624" width="3.140625" style="115" customWidth="1"/>
    <col min="15625" max="15625" width="38.7109375" style="115" customWidth="1"/>
    <col min="15626" max="15626" width="18.28515625" style="115" customWidth="1"/>
    <col min="15627" max="15627" width="20" style="115" customWidth="1"/>
    <col min="15628" max="15879" width="9.140625" style="115"/>
    <col min="15880" max="15880" width="3.140625" style="115" customWidth="1"/>
    <col min="15881" max="15881" width="38.7109375" style="115" customWidth="1"/>
    <col min="15882" max="15882" width="18.28515625" style="115" customWidth="1"/>
    <col min="15883" max="15883" width="20" style="115" customWidth="1"/>
    <col min="15884" max="16135" width="9.140625" style="115"/>
    <col min="16136" max="16136" width="3.140625" style="115" customWidth="1"/>
    <col min="16137" max="16137" width="38.7109375" style="115" customWidth="1"/>
    <col min="16138" max="16138" width="18.28515625" style="115" customWidth="1"/>
    <col min="16139" max="16139" width="20" style="115" customWidth="1"/>
    <col min="16140" max="16384" width="9.140625" style="115"/>
  </cols>
  <sheetData>
    <row r="1" spans="1:11">
      <c r="K1" s="243" t="s">
        <v>224</v>
      </c>
    </row>
    <row r="2" spans="1:11" ht="39" customHeight="1">
      <c r="A2" s="242"/>
      <c r="B2" s="242"/>
      <c r="C2" s="242"/>
      <c r="D2" s="242"/>
      <c r="E2" s="242"/>
      <c r="F2" s="242"/>
      <c r="G2" s="242"/>
      <c r="H2" s="242"/>
      <c r="I2" s="302" t="s">
        <v>140</v>
      </c>
      <c r="J2" s="313"/>
      <c r="K2" s="313"/>
    </row>
    <row r="3" spans="1:11" ht="18" customHeight="1">
      <c r="A3" s="242"/>
      <c r="B3" s="242"/>
      <c r="C3" s="242"/>
      <c r="D3" s="242"/>
      <c r="E3" s="242"/>
      <c r="F3" s="242"/>
      <c r="G3" s="242"/>
      <c r="H3" s="242"/>
      <c r="I3" s="228"/>
      <c r="J3" s="328" t="s">
        <v>251</v>
      </c>
      <c r="K3" s="354"/>
    </row>
    <row r="4" spans="1:11" ht="18" customHeight="1">
      <c r="A4" s="242"/>
      <c r="B4" s="242"/>
      <c r="C4" s="242"/>
      <c r="D4" s="242"/>
      <c r="E4" s="242"/>
      <c r="F4" s="242"/>
      <c r="G4" s="242"/>
      <c r="H4" s="242"/>
      <c r="I4" s="228"/>
      <c r="J4" s="228"/>
      <c r="K4" s="228"/>
    </row>
    <row r="5" spans="1:11" ht="33.75" customHeight="1">
      <c r="A5" s="350" t="s">
        <v>246</v>
      </c>
      <c r="B5" s="350"/>
      <c r="C5" s="350"/>
      <c r="D5" s="350"/>
      <c r="E5" s="350"/>
      <c r="F5" s="350"/>
      <c r="G5" s="350"/>
      <c r="H5" s="350"/>
      <c r="I5" s="350"/>
      <c r="J5" s="350"/>
      <c r="K5" s="350"/>
    </row>
    <row r="6" spans="1:11" ht="15.75" customHeight="1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27" t="s">
        <v>101</v>
      </c>
    </row>
    <row r="7" spans="1:11" ht="42" customHeight="1">
      <c r="A7" s="351" t="s">
        <v>223</v>
      </c>
      <c r="B7" s="351"/>
      <c r="C7" s="352" t="s">
        <v>132</v>
      </c>
      <c r="D7" s="353"/>
      <c r="E7" s="321"/>
      <c r="F7" s="352" t="s">
        <v>134</v>
      </c>
      <c r="G7" s="353"/>
      <c r="H7" s="321"/>
      <c r="I7" s="352" t="s">
        <v>208</v>
      </c>
      <c r="J7" s="353"/>
      <c r="K7" s="321"/>
    </row>
    <row r="8" spans="1:11" ht="81" customHeight="1">
      <c r="A8" s="351"/>
      <c r="B8" s="351"/>
      <c r="C8" s="237" t="s">
        <v>222</v>
      </c>
      <c r="D8" s="237" t="s">
        <v>221</v>
      </c>
      <c r="E8" s="237" t="s">
        <v>220</v>
      </c>
      <c r="F8" s="237" t="s">
        <v>222</v>
      </c>
      <c r="G8" s="237" t="s">
        <v>221</v>
      </c>
      <c r="H8" s="237" t="s">
        <v>220</v>
      </c>
      <c r="I8" s="237" t="s">
        <v>222</v>
      </c>
      <c r="J8" s="237" t="s">
        <v>221</v>
      </c>
      <c r="K8" s="237" t="s">
        <v>220</v>
      </c>
    </row>
    <row r="9" spans="1:11" ht="21.75" customHeight="1">
      <c r="A9" s="351"/>
      <c r="B9" s="351"/>
      <c r="C9" s="241">
        <f>C10+C11+C12</f>
        <v>0</v>
      </c>
      <c r="D9" s="241" t="s">
        <v>216</v>
      </c>
      <c r="E9" s="241">
        <f>E10+E11+E12</f>
        <v>0</v>
      </c>
      <c r="F9" s="241">
        <f>F10+F11+F12</f>
        <v>0</v>
      </c>
      <c r="G9" s="241" t="s">
        <v>216</v>
      </c>
      <c r="H9" s="241">
        <f>H10+H11+H12</f>
        <v>0</v>
      </c>
      <c r="I9" s="241">
        <f>I10+I11+I12</f>
        <v>0</v>
      </c>
      <c r="J9" s="241" t="s">
        <v>216</v>
      </c>
      <c r="K9" s="240">
        <f>K10+K11+K12</f>
        <v>0</v>
      </c>
    </row>
    <row r="10" spans="1:11" ht="50.25" customHeight="1">
      <c r="A10" s="237">
        <v>1</v>
      </c>
      <c r="B10" s="236" t="s">
        <v>219</v>
      </c>
      <c r="C10" s="239">
        <v>0</v>
      </c>
      <c r="D10" s="238" t="s">
        <v>216</v>
      </c>
      <c r="E10" s="238">
        <v>0</v>
      </c>
      <c r="F10" s="238">
        <v>0</v>
      </c>
      <c r="G10" s="238" t="s">
        <v>216</v>
      </c>
      <c r="H10" s="238">
        <v>0</v>
      </c>
      <c r="I10" s="238">
        <v>0</v>
      </c>
      <c r="J10" s="238" t="s">
        <v>216</v>
      </c>
      <c r="K10" s="235">
        <v>0</v>
      </c>
    </row>
    <row r="11" spans="1:11" ht="48.75" customHeight="1">
      <c r="A11" s="237">
        <v>2</v>
      </c>
      <c r="B11" s="236" t="s">
        <v>218</v>
      </c>
      <c r="C11" s="235">
        <v>0</v>
      </c>
      <c r="D11" s="235" t="s">
        <v>216</v>
      </c>
      <c r="E11" s="235">
        <v>0</v>
      </c>
      <c r="F11" s="235">
        <v>0</v>
      </c>
      <c r="G11" s="235" t="s">
        <v>216</v>
      </c>
      <c r="H11" s="235">
        <v>0</v>
      </c>
      <c r="I11" s="235">
        <v>0</v>
      </c>
      <c r="J11" s="235" t="s">
        <v>216</v>
      </c>
      <c r="K11" s="235">
        <v>0</v>
      </c>
    </row>
    <row r="12" spans="1:11" ht="45.75" customHeight="1">
      <c r="A12" s="237">
        <v>3</v>
      </c>
      <c r="B12" s="236" t="s">
        <v>217</v>
      </c>
      <c r="C12" s="235">
        <v>0</v>
      </c>
      <c r="D12" s="235" t="s">
        <v>216</v>
      </c>
      <c r="E12" s="235">
        <v>0</v>
      </c>
      <c r="F12" s="235">
        <v>0</v>
      </c>
      <c r="G12" s="235" t="s">
        <v>216</v>
      </c>
      <c r="H12" s="235">
        <v>0</v>
      </c>
      <c r="I12" s="235">
        <v>0</v>
      </c>
      <c r="J12" s="235" t="s">
        <v>216</v>
      </c>
      <c r="K12" s="235">
        <v>0</v>
      </c>
    </row>
    <row r="13" spans="1:11">
      <c r="A13" s="234"/>
      <c r="B13" s="234"/>
      <c r="C13" s="234"/>
      <c r="D13" s="234"/>
      <c r="E13" s="234"/>
      <c r="F13" s="234"/>
      <c r="G13" s="234"/>
      <c r="H13" s="234"/>
      <c r="I13" s="233"/>
      <c r="J13" s="233"/>
      <c r="K13" s="232"/>
    </row>
    <row r="14" spans="1:11">
      <c r="A14" s="234"/>
      <c r="B14" s="234"/>
      <c r="C14" s="234"/>
      <c r="D14" s="234"/>
      <c r="E14" s="234"/>
      <c r="F14" s="234"/>
      <c r="G14" s="234"/>
      <c r="H14" s="234"/>
      <c r="I14" s="233"/>
      <c r="J14" s="233"/>
      <c r="K14" s="232"/>
    </row>
    <row r="15" spans="1:11" ht="15.75">
      <c r="A15" s="231"/>
      <c r="B15" s="231"/>
      <c r="C15" s="231"/>
      <c r="D15" s="231"/>
      <c r="E15" s="231"/>
      <c r="F15" s="231"/>
      <c r="G15" s="231"/>
      <c r="H15" s="231"/>
      <c r="I15" s="231"/>
      <c r="J15" s="231"/>
      <c r="K15" s="231"/>
    </row>
  </sheetData>
  <mergeCells count="7">
    <mergeCell ref="I2:K2"/>
    <mergeCell ref="A5:K5"/>
    <mergeCell ref="A7:B9"/>
    <mergeCell ref="C7:E7"/>
    <mergeCell ref="F7:H7"/>
    <mergeCell ref="I7:K7"/>
    <mergeCell ref="J3:K3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workbookViewId="0">
      <selection activeCell="H4" sqref="H4"/>
    </sheetView>
  </sheetViews>
  <sheetFormatPr defaultRowHeight="12.75"/>
  <cols>
    <col min="1" max="1" width="5.42578125" style="115" customWidth="1"/>
    <col min="2" max="2" width="20.140625" style="115" customWidth="1"/>
    <col min="3" max="3" width="10.7109375" style="115" customWidth="1"/>
    <col min="4" max="4" width="12.5703125" style="115" customWidth="1"/>
    <col min="5" max="5" width="15.42578125" style="115" customWidth="1"/>
    <col min="6" max="6" width="14.42578125" style="115" customWidth="1"/>
    <col min="7" max="7" width="15.42578125" style="115" customWidth="1"/>
    <col min="8" max="8" width="18.5703125" style="115" customWidth="1"/>
    <col min="9" max="9" width="14.5703125" style="115" customWidth="1"/>
    <col min="10" max="258" width="9.140625" style="115"/>
    <col min="259" max="259" width="3.140625" style="115" customWidth="1"/>
    <col min="260" max="260" width="38.7109375" style="115" customWidth="1"/>
    <col min="261" max="261" width="18.28515625" style="115" customWidth="1"/>
    <col min="262" max="262" width="20" style="115" customWidth="1"/>
    <col min="263" max="514" width="9.140625" style="115"/>
    <col min="515" max="515" width="3.140625" style="115" customWidth="1"/>
    <col min="516" max="516" width="38.7109375" style="115" customWidth="1"/>
    <col min="517" max="517" width="18.28515625" style="115" customWidth="1"/>
    <col min="518" max="518" width="20" style="115" customWidth="1"/>
    <col min="519" max="770" width="9.140625" style="115"/>
    <col min="771" max="771" width="3.140625" style="115" customWidth="1"/>
    <col min="772" max="772" width="38.7109375" style="115" customWidth="1"/>
    <col min="773" max="773" width="18.28515625" style="115" customWidth="1"/>
    <col min="774" max="774" width="20" style="115" customWidth="1"/>
    <col min="775" max="1026" width="9.140625" style="115"/>
    <col min="1027" max="1027" width="3.140625" style="115" customWidth="1"/>
    <col min="1028" max="1028" width="38.7109375" style="115" customWidth="1"/>
    <col min="1029" max="1029" width="18.28515625" style="115" customWidth="1"/>
    <col min="1030" max="1030" width="20" style="115" customWidth="1"/>
    <col min="1031" max="1282" width="9.140625" style="115"/>
    <col min="1283" max="1283" width="3.140625" style="115" customWidth="1"/>
    <col min="1284" max="1284" width="38.7109375" style="115" customWidth="1"/>
    <col min="1285" max="1285" width="18.28515625" style="115" customWidth="1"/>
    <col min="1286" max="1286" width="20" style="115" customWidth="1"/>
    <col min="1287" max="1538" width="9.140625" style="115"/>
    <col min="1539" max="1539" width="3.140625" style="115" customWidth="1"/>
    <col min="1540" max="1540" width="38.7109375" style="115" customWidth="1"/>
    <col min="1541" max="1541" width="18.28515625" style="115" customWidth="1"/>
    <col min="1542" max="1542" width="20" style="115" customWidth="1"/>
    <col min="1543" max="1794" width="9.140625" style="115"/>
    <col min="1795" max="1795" width="3.140625" style="115" customWidth="1"/>
    <col min="1796" max="1796" width="38.7109375" style="115" customWidth="1"/>
    <col min="1797" max="1797" width="18.28515625" style="115" customWidth="1"/>
    <col min="1798" max="1798" width="20" style="115" customWidth="1"/>
    <col min="1799" max="2050" width="9.140625" style="115"/>
    <col min="2051" max="2051" width="3.140625" style="115" customWidth="1"/>
    <col min="2052" max="2052" width="38.7109375" style="115" customWidth="1"/>
    <col min="2053" max="2053" width="18.28515625" style="115" customWidth="1"/>
    <col min="2054" max="2054" width="20" style="115" customWidth="1"/>
    <col min="2055" max="2306" width="9.140625" style="115"/>
    <col min="2307" max="2307" width="3.140625" style="115" customWidth="1"/>
    <col min="2308" max="2308" width="38.7109375" style="115" customWidth="1"/>
    <col min="2309" max="2309" width="18.28515625" style="115" customWidth="1"/>
    <col min="2310" max="2310" width="20" style="115" customWidth="1"/>
    <col min="2311" max="2562" width="9.140625" style="115"/>
    <col min="2563" max="2563" width="3.140625" style="115" customWidth="1"/>
    <col min="2564" max="2564" width="38.7109375" style="115" customWidth="1"/>
    <col min="2565" max="2565" width="18.28515625" style="115" customWidth="1"/>
    <col min="2566" max="2566" width="20" style="115" customWidth="1"/>
    <col min="2567" max="2818" width="9.140625" style="115"/>
    <col min="2819" max="2819" width="3.140625" style="115" customWidth="1"/>
    <col min="2820" max="2820" width="38.7109375" style="115" customWidth="1"/>
    <col min="2821" max="2821" width="18.28515625" style="115" customWidth="1"/>
    <col min="2822" max="2822" width="20" style="115" customWidth="1"/>
    <col min="2823" max="3074" width="9.140625" style="115"/>
    <col min="3075" max="3075" width="3.140625" style="115" customWidth="1"/>
    <col min="3076" max="3076" width="38.7109375" style="115" customWidth="1"/>
    <col min="3077" max="3077" width="18.28515625" style="115" customWidth="1"/>
    <col min="3078" max="3078" width="20" style="115" customWidth="1"/>
    <col min="3079" max="3330" width="9.140625" style="115"/>
    <col min="3331" max="3331" width="3.140625" style="115" customWidth="1"/>
    <col min="3332" max="3332" width="38.7109375" style="115" customWidth="1"/>
    <col min="3333" max="3333" width="18.28515625" style="115" customWidth="1"/>
    <col min="3334" max="3334" width="20" style="115" customWidth="1"/>
    <col min="3335" max="3586" width="9.140625" style="115"/>
    <col min="3587" max="3587" width="3.140625" style="115" customWidth="1"/>
    <col min="3588" max="3588" width="38.7109375" style="115" customWidth="1"/>
    <col min="3589" max="3589" width="18.28515625" style="115" customWidth="1"/>
    <col min="3590" max="3590" width="20" style="115" customWidth="1"/>
    <col min="3591" max="3842" width="9.140625" style="115"/>
    <col min="3843" max="3843" width="3.140625" style="115" customWidth="1"/>
    <col min="3844" max="3844" width="38.7109375" style="115" customWidth="1"/>
    <col min="3845" max="3845" width="18.28515625" style="115" customWidth="1"/>
    <col min="3846" max="3846" width="20" style="115" customWidth="1"/>
    <col min="3847" max="4098" width="9.140625" style="115"/>
    <col min="4099" max="4099" width="3.140625" style="115" customWidth="1"/>
    <col min="4100" max="4100" width="38.7109375" style="115" customWidth="1"/>
    <col min="4101" max="4101" width="18.28515625" style="115" customWidth="1"/>
    <col min="4102" max="4102" width="20" style="115" customWidth="1"/>
    <col min="4103" max="4354" width="9.140625" style="115"/>
    <col min="4355" max="4355" width="3.140625" style="115" customWidth="1"/>
    <col min="4356" max="4356" width="38.7109375" style="115" customWidth="1"/>
    <col min="4357" max="4357" width="18.28515625" style="115" customWidth="1"/>
    <col min="4358" max="4358" width="20" style="115" customWidth="1"/>
    <col min="4359" max="4610" width="9.140625" style="115"/>
    <col min="4611" max="4611" width="3.140625" style="115" customWidth="1"/>
    <col min="4612" max="4612" width="38.7109375" style="115" customWidth="1"/>
    <col min="4613" max="4613" width="18.28515625" style="115" customWidth="1"/>
    <col min="4614" max="4614" width="20" style="115" customWidth="1"/>
    <col min="4615" max="4866" width="9.140625" style="115"/>
    <col min="4867" max="4867" width="3.140625" style="115" customWidth="1"/>
    <col min="4868" max="4868" width="38.7109375" style="115" customWidth="1"/>
    <col min="4869" max="4869" width="18.28515625" style="115" customWidth="1"/>
    <col min="4870" max="4870" width="20" style="115" customWidth="1"/>
    <col min="4871" max="5122" width="9.140625" style="115"/>
    <col min="5123" max="5123" width="3.140625" style="115" customWidth="1"/>
    <col min="5124" max="5124" width="38.7109375" style="115" customWidth="1"/>
    <col min="5125" max="5125" width="18.28515625" style="115" customWidth="1"/>
    <col min="5126" max="5126" width="20" style="115" customWidth="1"/>
    <col min="5127" max="5378" width="9.140625" style="115"/>
    <col min="5379" max="5379" width="3.140625" style="115" customWidth="1"/>
    <col min="5380" max="5380" width="38.7109375" style="115" customWidth="1"/>
    <col min="5381" max="5381" width="18.28515625" style="115" customWidth="1"/>
    <col min="5382" max="5382" width="20" style="115" customWidth="1"/>
    <col min="5383" max="5634" width="9.140625" style="115"/>
    <col min="5635" max="5635" width="3.140625" style="115" customWidth="1"/>
    <col min="5636" max="5636" width="38.7109375" style="115" customWidth="1"/>
    <col min="5637" max="5637" width="18.28515625" style="115" customWidth="1"/>
    <col min="5638" max="5638" width="20" style="115" customWidth="1"/>
    <col min="5639" max="5890" width="9.140625" style="115"/>
    <col min="5891" max="5891" width="3.140625" style="115" customWidth="1"/>
    <col min="5892" max="5892" width="38.7109375" style="115" customWidth="1"/>
    <col min="5893" max="5893" width="18.28515625" style="115" customWidth="1"/>
    <col min="5894" max="5894" width="20" style="115" customWidth="1"/>
    <col min="5895" max="6146" width="9.140625" style="115"/>
    <col min="6147" max="6147" width="3.140625" style="115" customWidth="1"/>
    <col min="6148" max="6148" width="38.7109375" style="115" customWidth="1"/>
    <col min="6149" max="6149" width="18.28515625" style="115" customWidth="1"/>
    <col min="6150" max="6150" width="20" style="115" customWidth="1"/>
    <col min="6151" max="6402" width="9.140625" style="115"/>
    <col min="6403" max="6403" width="3.140625" style="115" customWidth="1"/>
    <col min="6404" max="6404" width="38.7109375" style="115" customWidth="1"/>
    <col min="6405" max="6405" width="18.28515625" style="115" customWidth="1"/>
    <col min="6406" max="6406" width="20" style="115" customWidth="1"/>
    <col min="6407" max="6658" width="9.140625" style="115"/>
    <col min="6659" max="6659" width="3.140625" style="115" customWidth="1"/>
    <col min="6660" max="6660" width="38.7109375" style="115" customWidth="1"/>
    <col min="6661" max="6661" width="18.28515625" style="115" customWidth="1"/>
    <col min="6662" max="6662" width="20" style="115" customWidth="1"/>
    <col min="6663" max="6914" width="9.140625" style="115"/>
    <col min="6915" max="6915" width="3.140625" style="115" customWidth="1"/>
    <col min="6916" max="6916" width="38.7109375" style="115" customWidth="1"/>
    <col min="6917" max="6917" width="18.28515625" style="115" customWidth="1"/>
    <col min="6918" max="6918" width="20" style="115" customWidth="1"/>
    <col min="6919" max="7170" width="9.140625" style="115"/>
    <col min="7171" max="7171" width="3.140625" style="115" customWidth="1"/>
    <col min="7172" max="7172" width="38.7109375" style="115" customWidth="1"/>
    <col min="7173" max="7173" width="18.28515625" style="115" customWidth="1"/>
    <col min="7174" max="7174" width="20" style="115" customWidth="1"/>
    <col min="7175" max="7426" width="9.140625" style="115"/>
    <col min="7427" max="7427" width="3.140625" style="115" customWidth="1"/>
    <col min="7428" max="7428" width="38.7109375" style="115" customWidth="1"/>
    <col min="7429" max="7429" width="18.28515625" style="115" customWidth="1"/>
    <col min="7430" max="7430" width="20" style="115" customWidth="1"/>
    <col min="7431" max="7682" width="9.140625" style="115"/>
    <col min="7683" max="7683" width="3.140625" style="115" customWidth="1"/>
    <col min="7684" max="7684" width="38.7109375" style="115" customWidth="1"/>
    <col min="7685" max="7685" width="18.28515625" style="115" customWidth="1"/>
    <col min="7686" max="7686" width="20" style="115" customWidth="1"/>
    <col min="7687" max="7938" width="9.140625" style="115"/>
    <col min="7939" max="7939" width="3.140625" style="115" customWidth="1"/>
    <col min="7940" max="7940" width="38.7109375" style="115" customWidth="1"/>
    <col min="7941" max="7941" width="18.28515625" style="115" customWidth="1"/>
    <col min="7942" max="7942" width="20" style="115" customWidth="1"/>
    <col min="7943" max="8194" width="9.140625" style="115"/>
    <col min="8195" max="8195" width="3.140625" style="115" customWidth="1"/>
    <col min="8196" max="8196" width="38.7109375" style="115" customWidth="1"/>
    <col min="8197" max="8197" width="18.28515625" style="115" customWidth="1"/>
    <col min="8198" max="8198" width="20" style="115" customWidth="1"/>
    <col min="8199" max="8450" width="9.140625" style="115"/>
    <col min="8451" max="8451" width="3.140625" style="115" customWidth="1"/>
    <col min="8452" max="8452" width="38.7109375" style="115" customWidth="1"/>
    <col min="8453" max="8453" width="18.28515625" style="115" customWidth="1"/>
    <col min="8454" max="8454" width="20" style="115" customWidth="1"/>
    <col min="8455" max="8706" width="9.140625" style="115"/>
    <col min="8707" max="8707" width="3.140625" style="115" customWidth="1"/>
    <col min="8708" max="8708" width="38.7109375" style="115" customWidth="1"/>
    <col min="8709" max="8709" width="18.28515625" style="115" customWidth="1"/>
    <col min="8710" max="8710" width="20" style="115" customWidth="1"/>
    <col min="8711" max="8962" width="9.140625" style="115"/>
    <col min="8963" max="8963" width="3.140625" style="115" customWidth="1"/>
    <col min="8964" max="8964" width="38.7109375" style="115" customWidth="1"/>
    <col min="8965" max="8965" width="18.28515625" style="115" customWidth="1"/>
    <col min="8966" max="8966" width="20" style="115" customWidth="1"/>
    <col min="8967" max="9218" width="9.140625" style="115"/>
    <col min="9219" max="9219" width="3.140625" style="115" customWidth="1"/>
    <col min="9220" max="9220" width="38.7109375" style="115" customWidth="1"/>
    <col min="9221" max="9221" width="18.28515625" style="115" customWidth="1"/>
    <col min="9222" max="9222" width="20" style="115" customWidth="1"/>
    <col min="9223" max="9474" width="9.140625" style="115"/>
    <col min="9475" max="9475" width="3.140625" style="115" customWidth="1"/>
    <col min="9476" max="9476" width="38.7109375" style="115" customWidth="1"/>
    <col min="9477" max="9477" width="18.28515625" style="115" customWidth="1"/>
    <col min="9478" max="9478" width="20" style="115" customWidth="1"/>
    <col min="9479" max="9730" width="9.140625" style="115"/>
    <col min="9731" max="9731" width="3.140625" style="115" customWidth="1"/>
    <col min="9732" max="9732" width="38.7109375" style="115" customWidth="1"/>
    <col min="9733" max="9733" width="18.28515625" style="115" customWidth="1"/>
    <col min="9734" max="9734" width="20" style="115" customWidth="1"/>
    <col min="9735" max="9986" width="9.140625" style="115"/>
    <col min="9987" max="9987" width="3.140625" style="115" customWidth="1"/>
    <col min="9988" max="9988" width="38.7109375" style="115" customWidth="1"/>
    <col min="9989" max="9989" width="18.28515625" style="115" customWidth="1"/>
    <col min="9990" max="9990" width="20" style="115" customWidth="1"/>
    <col min="9991" max="10242" width="9.140625" style="115"/>
    <col min="10243" max="10243" width="3.140625" style="115" customWidth="1"/>
    <col min="10244" max="10244" width="38.7109375" style="115" customWidth="1"/>
    <col min="10245" max="10245" width="18.28515625" style="115" customWidth="1"/>
    <col min="10246" max="10246" width="20" style="115" customWidth="1"/>
    <col min="10247" max="10498" width="9.140625" style="115"/>
    <col min="10499" max="10499" width="3.140625" style="115" customWidth="1"/>
    <col min="10500" max="10500" width="38.7109375" style="115" customWidth="1"/>
    <col min="10501" max="10501" width="18.28515625" style="115" customWidth="1"/>
    <col min="10502" max="10502" width="20" style="115" customWidth="1"/>
    <col min="10503" max="10754" width="9.140625" style="115"/>
    <col min="10755" max="10755" width="3.140625" style="115" customWidth="1"/>
    <col min="10756" max="10756" width="38.7109375" style="115" customWidth="1"/>
    <col min="10757" max="10757" width="18.28515625" style="115" customWidth="1"/>
    <col min="10758" max="10758" width="20" style="115" customWidth="1"/>
    <col min="10759" max="11010" width="9.140625" style="115"/>
    <col min="11011" max="11011" width="3.140625" style="115" customWidth="1"/>
    <col min="11012" max="11012" width="38.7109375" style="115" customWidth="1"/>
    <col min="11013" max="11013" width="18.28515625" style="115" customWidth="1"/>
    <col min="11014" max="11014" width="20" style="115" customWidth="1"/>
    <col min="11015" max="11266" width="9.140625" style="115"/>
    <col min="11267" max="11267" width="3.140625" style="115" customWidth="1"/>
    <col min="11268" max="11268" width="38.7109375" style="115" customWidth="1"/>
    <col min="11269" max="11269" width="18.28515625" style="115" customWidth="1"/>
    <col min="11270" max="11270" width="20" style="115" customWidth="1"/>
    <col min="11271" max="11522" width="9.140625" style="115"/>
    <col min="11523" max="11523" width="3.140625" style="115" customWidth="1"/>
    <col min="11524" max="11524" width="38.7109375" style="115" customWidth="1"/>
    <col min="11525" max="11525" width="18.28515625" style="115" customWidth="1"/>
    <col min="11526" max="11526" width="20" style="115" customWidth="1"/>
    <col min="11527" max="11778" width="9.140625" style="115"/>
    <col min="11779" max="11779" width="3.140625" style="115" customWidth="1"/>
    <col min="11780" max="11780" width="38.7109375" style="115" customWidth="1"/>
    <col min="11781" max="11781" width="18.28515625" style="115" customWidth="1"/>
    <col min="11782" max="11782" width="20" style="115" customWidth="1"/>
    <col min="11783" max="12034" width="9.140625" style="115"/>
    <col min="12035" max="12035" width="3.140625" style="115" customWidth="1"/>
    <col min="12036" max="12036" width="38.7109375" style="115" customWidth="1"/>
    <col min="12037" max="12037" width="18.28515625" style="115" customWidth="1"/>
    <col min="12038" max="12038" width="20" style="115" customWidth="1"/>
    <col min="12039" max="12290" width="9.140625" style="115"/>
    <col min="12291" max="12291" width="3.140625" style="115" customWidth="1"/>
    <col min="12292" max="12292" width="38.7109375" style="115" customWidth="1"/>
    <col min="12293" max="12293" width="18.28515625" style="115" customWidth="1"/>
    <col min="12294" max="12294" width="20" style="115" customWidth="1"/>
    <col min="12295" max="12546" width="9.140625" style="115"/>
    <col min="12547" max="12547" width="3.140625" style="115" customWidth="1"/>
    <col min="12548" max="12548" width="38.7109375" style="115" customWidth="1"/>
    <col min="12549" max="12549" width="18.28515625" style="115" customWidth="1"/>
    <col min="12550" max="12550" width="20" style="115" customWidth="1"/>
    <col min="12551" max="12802" width="9.140625" style="115"/>
    <col min="12803" max="12803" width="3.140625" style="115" customWidth="1"/>
    <col min="12804" max="12804" width="38.7109375" style="115" customWidth="1"/>
    <col min="12805" max="12805" width="18.28515625" style="115" customWidth="1"/>
    <col min="12806" max="12806" width="20" style="115" customWidth="1"/>
    <col min="12807" max="13058" width="9.140625" style="115"/>
    <col min="13059" max="13059" width="3.140625" style="115" customWidth="1"/>
    <col min="13060" max="13060" width="38.7109375" style="115" customWidth="1"/>
    <col min="13061" max="13061" width="18.28515625" style="115" customWidth="1"/>
    <col min="13062" max="13062" width="20" style="115" customWidth="1"/>
    <col min="13063" max="13314" width="9.140625" style="115"/>
    <col min="13315" max="13315" width="3.140625" style="115" customWidth="1"/>
    <col min="13316" max="13316" width="38.7109375" style="115" customWidth="1"/>
    <col min="13317" max="13317" width="18.28515625" style="115" customWidth="1"/>
    <col min="13318" max="13318" width="20" style="115" customWidth="1"/>
    <col min="13319" max="13570" width="9.140625" style="115"/>
    <col min="13571" max="13571" width="3.140625" style="115" customWidth="1"/>
    <col min="13572" max="13572" width="38.7109375" style="115" customWidth="1"/>
    <col min="13573" max="13573" width="18.28515625" style="115" customWidth="1"/>
    <col min="13574" max="13574" width="20" style="115" customWidth="1"/>
    <col min="13575" max="13826" width="9.140625" style="115"/>
    <col min="13827" max="13827" width="3.140625" style="115" customWidth="1"/>
    <col min="13828" max="13828" width="38.7109375" style="115" customWidth="1"/>
    <col min="13829" max="13829" width="18.28515625" style="115" customWidth="1"/>
    <col min="13830" max="13830" width="20" style="115" customWidth="1"/>
    <col min="13831" max="14082" width="9.140625" style="115"/>
    <col min="14083" max="14083" width="3.140625" style="115" customWidth="1"/>
    <col min="14084" max="14084" width="38.7109375" style="115" customWidth="1"/>
    <col min="14085" max="14085" width="18.28515625" style="115" customWidth="1"/>
    <col min="14086" max="14086" width="20" style="115" customWidth="1"/>
    <col min="14087" max="14338" width="9.140625" style="115"/>
    <col min="14339" max="14339" width="3.140625" style="115" customWidth="1"/>
    <col min="14340" max="14340" width="38.7109375" style="115" customWidth="1"/>
    <col min="14341" max="14341" width="18.28515625" style="115" customWidth="1"/>
    <col min="14342" max="14342" width="20" style="115" customWidth="1"/>
    <col min="14343" max="14594" width="9.140625" style="115"/>
    <col min="14595" max="14595" width="3.140625" style="115" customWidth="1"/>
    <col min="14596" max="14596" width="38.7109375" style="115" customWidth="1"/>
    <col min="14597" max="14597" width="18.28515625" style="115" customWidth="1"/>
    <col min="14598" max="14598" width="20" style="115" customWidth="1"/>
    <col min="14599" max="14850" width="9.140625" style="115"/>
    <col min="14851" max="14851" width="3.140625" style="115" customWidth="1"/>
    <col min="14852" max="14852" width="38.7109375" style="115" customWidth="1"/>
    <col min="14853" max="14853" width="18.28515625" style="115" customWidth="1"/>
    <col min="14854" max="14854" width="20" style="115" customWidth="1"/>
    <col min="14855" max="15106" width="9.140625" style="115"/>
    <col min="15107" max="15107" width="3.140625" style="115" customWidth="1"/>
    <col min="15108" max="15108" width="38.7109375" style="115" customWidth="1"/>
    <col min="15109" max="15109" width="18.28515625" style="115" customWidth="1"/>
    <col min="15110" max="15110" width="20" style="115" customWidth="1"/>
    <col min="15111" max="15362" width="9.140625" style="115"/>
    <col min="15363" max="15363" width="3.140625" style="115" customWidth="1"/>
    <col min="15364" max="15364" width="38.7109375" style="115" customWidth="1"/>
    <col min="15365" max="15365" width="18.28515625" style="115" customWidth="1"/>
    <col min="15366" max="15366" width="20" style="115" customWidth="1"/>
    <col min="15367" max="15618" width="9.140625" style="115"/>
    <col min="15619" max="15619" width="3.140625" style="115" customWidth="1"/>
    <col min="15620" max="15620" width="38.7109375" style="115" customWidth="1"/>
    <col min="15621" max="15621" width="18.28515625" style="115" customWidth="1"/>
    <col min="15622" max="15622" width="20" style="115" customWidth="1"/>
    <col min="15623" max="15874" width="9.140625" style="115"/>
    <col min="15875" max="15875" width="3.140625" style="115" customWidth="1"/>
    <col min="15876" max="15876" width="38.7109375" style="115" customWidth="1"/>
    <col min="15877" max="15877" width="18.28515625" style="115" customWidth="1"/>
    <col min="15878" max="15878" width="20" style="115" customWidth="1"/>
    <col min="15879" max="16130" width="9.140625" style="115"/>
    <col min="16131" max="16131" width="3.140625" style="115" customWidth="1"/>
    <col min="16132" max="16132" width="38.7109375" style="115" customWidth="1"/>
    <col min="16133" max="16133" width="18.28515625" style="115" customWidth="1"/>
    <col min="16134" max="16134" width="20" style="115" customWidth="1"/>
    <col min="16135" max="16384" width="9.140625" style="115"/>
  </cols>
  <sheetData>
    <row r="1" spans="1:9" ht="15" customHeight="1">
      <c r="I1" s="243" t="s">
        <v>225</v>
      </c>
    </row>
    <row r="2" spans="1:9" ht="30" customHeight="1">
      <c r="A2" s="242"/>
      <c r="B2" s="242"/>
      <c r="C2" s="242"/>
      <c r="D2" s="242"/>
      <c r="E2" s="302"/>
      <c r="F2" s="302"/>
      <c r="G2" s="234"/>
      <c r="H2" s="302" t="s">
        <v>196</v>
      </c>
      <c r="I2" s="313"/>
    </row>
    <row r="3" spans="1:9" ht="14.25" customHeight="1">
      <c r="A3" s="242"/>
      <c r="B3" s="242"/>
      <c r="C3" s="242"/>
      <c r="D3" s="242"/>
      <c r="E3" s="228"/>
      <c r="F3" s="228"/>
      <c r="G3" s="234"/>
      <c r="H3" s="328" t="s">
        <v>251</v>
      </c>
      <c r="I3" s="354"/>
    </row>
    <row r="4" spans="1:9" ht="14.25" customHeight="1">
      <c r="A4" s="242"/>
      <c r="B4" s="242"/>
      <c r="C4" s="242"/>
      <c r="D4" s="242"/>
      <c r="E4" s="228"/>
      <c r="F4" s="228"/>
      <c r="G4" s="234"/>
      <c r="H4" s="228"/>
      <c r="I4" s="229"/>
    </row>
    <row r="5" spans="1:9" ht="39" customHeight="1">
      <c r="A5" s="350" t="s">
        <v>235</v>
      </c>
      <c r="B5" s="350"/>
      <c r="C5" s="350"/>
      <c r="D5" s="350"/>
      <c r="E5" s="350"/>
      <c r="F5" s="350"/>
      <c r="G5" s="350"/>
      <c r="H5" s="350"/>
      <c r="I5" s="350"/>
    </row>
    <row r="6" spans="1:9" ht="26.25" customHeight="1">
      <c r="A6" s="244"/>
      <c r="B6" s="244"/>
      <c r="C6" s="244"/>
      <c r="D6" s="244"/>
      <c r="E6" s="245"/>
      <c r="F6" s="245"/>
      <c r="G6" s="246"/>
      <c r="H6" s="234"/>
      <c r="I6" s="234"/>
    </row>
    <row r="7" spans="1:9" ht="36" customHeight="1">
      <c r="A7" s="358" t="s">
        <v>226</v>
      </c>
      <c r="B7" s="358" t="s">
        <v>227</v>
      </c>
      <c r="C7" s="360" t="s">
        <v>228</v>
      </c>
      <c r="D7" s="361"/>
      <c r="E7" s="362"/>
      <c r="F7" s="363" t="s">
        <v>229</v>
      </c>
      <c r="G7" s="358" t="s">
        <v>230</v>
      </c>
      <c r="H7" s="364" t="s">
        <v>231</v>
      </c>
      <c r="I7" s="365"/>
    </row>
    <row r="8" spans="1:9" ht="39" customHeight="1">
      <c r="A8" s="359"/>
      <c r="B8" s="359"/>
      <c r="C8" s="247" t="s">
        <v>232</v>
      </c>
      <c r="D8" s="247" t="s">
        <v>233</v>
      </c>
      <c r="E8" s="247" t="s">
        <v>240</v>
      </c>
      <c r="F8" s="359"/>
      <c r="G8" s="359"/>
      <c r="H8" s="366"/>
      <c r="I8" s="367"/>
    </row>
    <row r="9" spans="1:9" ht="16.5" customHeight="1">
      <c r="A9" s="237">
        <v>1</v>
      </c>
      <c r="B9" s="237">
        <v>2</v>
      </c>
      <c r="C9" s="237">
        <v>3</v>
      </c>
      <c r="D9" s="237">
        <v>4</v>
      </c>
      <c r="E9" s="237">
        <v>5</v>
      </c>
      <c r="F9" s="237">
        <v>6</v>
      </c>
      <c r="G9" s="248">
        <v>7</v>
      </c>
      <c r="H9" s="355">
        <v>8</v>
      </c>
      <c r="I9" s="355"/>
    </row>
    <row r="10" spans="1:9" ht="20.100000000000001" customHeight="1">
      <c r="A10" s="249"/>
      <c r="B10" s="249" t="s">
        <v>216</v>
      </c>
      <c r="C10" s="250">
        <v>0</v>
      </c>
      <c r="D10" s="250">
        <v>0</v>
      </c>
      <c r="E10" s="250">
        <v>0</v>
      </c>
      <c r="F10" s="250" t="s">
        <v>216</v>
      </c>
      <c r="G10" s="251">
        <v>0</v>
      </c>
      <c r="H10" s="356" t="s">
        <v>216</v>
      </c>
      <c r="I10" s="356"/>
    </row>
    <row r="11" spans="1:9" ht="20.100000000000001" customHeight="1">
      <c r="A11" s="247"/>
      <c r="B11" s="247" t="s">
        <v>234</v>
      </c>
      <c r="C11" s="252">
        <v>0</v>
      </c>
      <c r="D11" s="252">
        <v>0</v>
      </c>
      <c r="E11" s="253">
        <v>0</v>
      </c>
      <c r="F11" s="253" t="s">
        <v>216</v>
      </c>
      <c r="G11" s="254">
        <v>0</v>
      </c>
      <c r="H11" s="357" t="s">
        <v>216</v>
      </c>
      <c r="I11" s="357"/>
    </row>
    <row r="12" spans="1:9" ht="13.5" customHeight="1">
      <c r="A12" s="245"/>
      <c r="B12" s="255"/>
      <c r="C12" s="255"/>
      <c r="D12" s="255"/>
      <c r="E12" s="256"/>
      <c r="F12" s="256"/>
      <c r="G12" s="257"/>
    </row>
  </sheetData>
  <mergeCells count="13">
    <mergeCell ref="H9:I9"/>
    <mergeCell ref="H10:I10"/>
    <mergeCell ref="H11:I11"/>
    <mergeCell ref="E2:F2"/>
    <mergeCell ref="H2:I2"/>
    <mergeCell ref="H3:I3"/>
    <mergeCell ref="A5:I5"/>
    <mergeCell ref="A7:A8"/>
    <mergeCell ref="B7:B8"/>
    <mergeCell ref="C7:E7"/>
    <mergeCell ref="F7:F8"/>
    <mergeCell ref="G7:G8"/>
    <mergeCell ref="H7:I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'Приложение 5'!Заголовки_для_печати</vt:lpstr>
      <vt:lpstr>'Приложение 7'!Заголовки_для_печати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Glavbuh</cp:lastModifiedBy>
  <cp:lastPrinted>2020-12-21T09:12:47Z</cp:lastPrinted>
  <dcterms:created xsi:type="dcterms:W3CDTF">2015-10-23T06:56:22Z</dcterms:created>
  <dcterms:modified xsi:type="dcterms:W3CDTF">2020-12-28T02:47:54Z</dcterms:modified>
</cp:coreProperties>
</file>